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B40C9553-C05F-4F77-AC4F-B5C1C7BB5546}" xr6:coauthVersionLast="47" xr6:coauthVersionMax="47" xr10:uidLastSave="{00000000-0000-0000-0000-000000000000}"/>
  <bookViews>
    <workbookView xWindow="-110" yWindow="-110" windowWidth="19420" windowHeight="10300" tabRatio="677" xr2:uid="{00000000-000D-0000-FFFF-FFFF00000000}"/>
  </bookViews>
  <sheets>
    <sheet name="2021_2022" sheetId="25" r:id="rId1"/>
    <sheet name="TRI_Semestre" sheetId="29" r:id="rId2"/>
    <sheet name="Programmes" sheetId="27" r:id="rId3"/>
    <sheet name="Liste Systèmes" sheetId="8" r:id="rId4"/>
    <sheet name="Cycle 1_2021_2022" sheetId="26" r:id="rId5"/>
    <sheet name="Cycle 1" sheetId="9" r:id="rId6"/>
    <sheet name="Cycle_0" sheetId="24" r:id="rId7"/>
    <sheet name="Cycle 2" sheetId="10" r:id="rId8"/>
    <sheet name="Cycle 3" sheetId="21" r:id="rId9"/>
    <sheet name="TPxCompe" sheetId="5" r:id="rId10"/>
    <sheet name="Rotation TP" sheetId="11" r:id="rId11"/>
    <sheet name="Programme_PSI" sheetId="3" r:id="rId1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G28" i="25" l="1"/>
  <c r="G23" i="25"/>
  <c r="A33" i="29"/>
  <c r="A26" i="29"/>
  <c r="G20" i="25" s="1"/>
  <c r="A20" i="29"/>
  <c r="G15" i="25" s="1"/>
  <c r="A14" i="29"/>
  <c r="G12" i="25" s="1"/>
  <c r="A9" i="29"/>
  <c r="G6" i="25" s="1"/>
  <c r="A2" i="29"/>
  <c r="G3" i="25" s="1"/>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L4" i="25"/>
  <c r="M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M3" i="25"/>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7" i="5" l="1"/>
  <c r="C4" i="25"/>
  <c r="D4" i="25" s="1"/>
  <c r="C3" i="25"/>
  <c r="D3" i="25" s="1"/>
  <c r="A2" i="9"/>
  <c r="A2" i="26"/>
  <c r="L5" i="25"/>
  <c r="D5" i="25"/>
  <c r="B6" i="25"/>
  <c r="L6" i="25" l="1"/>
  <c r="M5" i="25"/>
  <c r="C6" i="25"/>
  <c r="D6" i="25" s="1"/>
  <c r="B7" i="25"/>
  <c r="M6" i="25" l="1"/>
  <c r="L7" i="25"/>
  <c r="B8" i="25"/>
  <c r="C7" i="25"/>
  <c r="D7" i="25" s="1"/>
  <c r="M7" i="25" l="1"/>
  <c r="L8" i="25"/>
  <c r="B9" i="25"/>
  <c r="C8" i="25"/>
  <c r="D8" i="25" s="1"/>
  <c r="L9" i="25" l="1"/>
  <c r="M8" i="25"/>
  <c r="C9" i="25"/>
  <c r="D9" i="25" s="1"/>
  <c r="B10" i="25"/>
  <c r="L10" i="25" l="1"/>
  <c r="M9" i="25"/>
  <c r="C10" i="25"/>
  <c r="D10" i="25" s="1"/>
  <c r="B11" i="25"/>
  <c r="M10" i="25" l="1"/>
  <c r="L11" i="25"/>
  <c r="B12" i="25"/>
  <c r="C11" i="25"/>
  <c r="D11" i="25"/>
  <c r="L12" i="25" l="1"/>
  <c r="M11" i="25"/>
  <c r="C12" i="25"/>
  <c r="D12" i="25" s="1"/>
  <c r="B13" i="25"/>
  <c r="L13" i="25" l="1"/>
  <c r="M12" i="25"/>
  <c r="C13" i="25"/>
  <c r="D13" i="25" s="1"/>
  <c r="B14" i="25"/>
  <c r="L14" i="25" l="1"/>
  <c r="M13" i="25"/>
  <c r="C14" i="25"/>
  <c r="D14" i="25" s="1"/>
  <c r="B15" i="25"/>
  <c r="M14" i="25" l="1"/>
  <c r="L15" i="25"/>
  <c r="B16" i="25"/>
  <c r="C15" i="25"/>
  <c r="D15" i="25"/>
  <c r="L16" i="25" l="1"/>
  <c r="M15" i="25"/>
  <c r="B17" i="25"/>
  <c r="C16" i="25"/>
  <c r="D16" i="25"/>
  <c r="M16" i="25" l="1"/>
  <c r="L17" i="25"/>
  <c r="C17" i="25"/>
  <c r="D17" i="25" s="1"/>
  <c r="B18" i="25"/>
  <c r="L18" i="25" l="1"/>
  <c r="M17" i="25"/>
  <c r="C18" i="25"/>
  <c r="D18" i="25" s="1"/>
  <c r="B19" i="25"/>
  <c r="M18" i="25" l="1"/>
  <c r="L19" i="25"/>
  <c r="B20" i="25"/>
  <c r="C19" i="25"/>
  <c r="D19" i="25"/>
  <c r="M19" i="25" l="1"/>
  <c r="L20" i="25"/>
  <c r="B21" i="25"/>
  <c r="C20" i="25"/>
  <c r="D20" i="25" s="1"/>
  <c r="M20" i="25" l="1"/>
  <c r="L21" i="25"/>
  <c r="C21" i="25"/>
  <c r="B22" i="25"/>
  <c r="D21" i="25"/>
  <c r="L22" i="25" l="1"/>
  <c r="M21" i="25"/>
  <c r="C22" i="25"/>
  <c r="D22" i="25" s="1"/>
  <c r="B23" i="25"/>
  <c r="L23" i="25" l="1"/>
  <c r="M22" i="25"/>
  <c r="B24" i="25"/>
  <c r="C23" i="25"/>
  <c r="D23" i="25"/>
  <c r="M23" i="25" l="1"/>
  <c r="L24" i="25"/>
  <c r="B25" i="25"/>
  <c r="C24" i="25"/>
  <c r="D24" i="25" s="1"/>
  <c r="M24" i="25" l="1"/>
  <c r="L25" i="25"/>
  <c r="C25" i="25"/>
  <c r="D25" i="25" s="1"/>
  <c r="B26" i="25"/>
  <c r="L26" i="25" l="1"/>
  <c r="M25" i="25"/>
  <c r="C26" i="25"/>
  <c r="D26" i="25" s="1"/>
  <c r="B27" i="25"/>
  <c r="M26" i="25" l="1"/>
  <c r="L27" i="25"/>
  <c r="B28" i="25"/>
  <c r="C27" i="25"/>
  <c r="D27" i="25" s="1"/>
  <c r="L28" i="25" l="1"/>
  <c r="M27" i="25"/>
  <c r="C28" i="25"/>
  <c r="D28" i="25" s="1"/>
  <c r="B29" i="25"/>
  <c r="L29" i="25" l="1"/>
  <c r="M28" i="25"/>
  <c r="C29" i="25"/>
  <c r="D29" i="25" s="1"/>
  <c r="B30" i="25"/>
  <c r="L30" i="25" l="1"/>
  <c r="M29" i="25"/>
  <c r="C30" i="25"/>
  <c r="D30" i="25" s="1"/>
  <c r="B31" i="25"/>
  <c r="L31" i="25" l="1"/>
  <c r="M30" i="25"/>
  <c r="B32" i="25"/>
  <c r="C31" i="25"/>
  <c r="D31" i="25" s="1"/>
  <c r="L32" i="25" l="1"/>
  <c r="M31" i="25"/>
  <c r="C32" i="25"/>
  <c r="D32" i="25" s="1"/>
  <c r="B33" i="25"/>
  <c r="L33" i="25" l="1"/>
  <c r="M33" i="25" s="1"/>
  <c r="M32" i="25"/>
  <c r="C33" i="25"/>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<sst xmlns="http://schemas.openxmlformats.org/spreadsheetml/2006/main" count="1641" uniqueCount="570">
  <si>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</si>
  <si>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</si>
  <si>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</si>
  <si>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</si>
  <si>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</si>
  <si>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</si>
  <si>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</si>
  <si>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</si>
  <si>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</si>
  <si>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</si>
  <si>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</si>
  <si>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</si>
  <si>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</si>
  <si>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</si>
  <si>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</si>
  <si>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</si>
  <si>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</si>
  <si>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</si>
  <si>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</si>
  <si>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</si>
  <si>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</si>
  <si>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</si>
  <si>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</si>
  <si>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</si>
  <si>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</si>
  <si>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</si>
  <si>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</si>
  <si>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</si>
  <si>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</si>
  <si>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</si>
  <si>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</si>
  <si>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</si>
  <si>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</si>
  <si>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</si>
  <si>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</si>
  <si>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</si>
  <si>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</si>
  <si>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</si>
  <si>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</si>
  <si>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</si>
  <si>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</si>
  <si>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</si>
  <si>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</si>
  <si>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</si>
  <si>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</si>
  <si>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</si>
  <si>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</si>
  <si>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</si>
  <si>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</si>
  <si>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</si>
  <si>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</si>
  <si>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</si>
  <si>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</si>
  <si>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</si>
  <si>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</si>
  <si>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</si>
  <si>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</si>
  <si>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</si>
  <si>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</si>
  <si>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</si>
  <si>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</si>
  <si>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</si>
  <si>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</si>
  <si>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</si>
  <si>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</si>
  <si>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</si>
  <si>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</si>
  <si>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</si>
  <si>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</si>
  <si>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</si>
  <si>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</si>
  <si>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</si>
  <si>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</si>
  <si>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</si>
  <si>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</si>
  <si>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</si>
  <si>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</si>
  <si>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</si>
  <si>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</si>
  <si>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</si>
  <si>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</si>
  <si>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</si>
  <si>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</si>
  <si>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</si>
  <si>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</si>
  <si>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</si>
  <si>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</si>
  <si>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</si>
  <si>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</si>
  <si>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</si>
  <si>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</si>
  <si>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</si>
  <si>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</si>
  <si>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</si>
  <si>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</si>
  <si>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</si>
  <si>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</si>
  <si>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</si>
  <si>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</si>
  <si>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</si>
  <si>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</si>
  <si>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</si>
  <si>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</si>
  <si>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</si>
  <si>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</si>
  <si>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</si>
  <si>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</si>
  <si>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</si>
  <si>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</si>
  <si>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</si>
  <si>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</si>
  <si>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</si>
  <si>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</si>
  <si>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</si>
  <si>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</si>
  <si>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</si>
  <si>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</si>
  <si>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</si>
  <si>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</si>
  <si>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</si>
  <si>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</si>
  <si>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</si>
  <si>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</si>
  <si>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</si>
  <si>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</si>
  <si>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</si>
  <si>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</si>
  <si>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</si>
  <si>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</si>
  <si>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</si>
  <si>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</si>
  <si>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</si>
  <si>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</si>
  <si>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</si>
  <si>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</si>
  <si>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</si>
  <si>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</si>
  <si>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</si>
  <si>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</si>
  <si>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</si>
  <si>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</si>
  <si>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</si>
  <si>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</si>
  <si>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</si>
  <si>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</si>
  <si>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</si>
  <si>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</si>
  <si>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</si>
  <si>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</si>
  <si>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</si>
  <si>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</si>
  <si>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</si>
  <si>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</si>
  <si>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</si>
  <si>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</si>
  <si>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</si>
  <si>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</si>
  <si>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</si>
  <si>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</si>
  <si>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</si>
  <si>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</si>
  <si>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</si>
  <si>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</si>
  <si>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</si>
  <si>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</si>
  <si>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</si>
  <si>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</si>
  <si>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</si>
  <si>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</si>
  <si>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</si>
  <si>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</si>
  <si>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</si>
  <si>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</si>
  <si>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</si>
  <si>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</si>
  <si>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</si>
  <si>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</si>
  <si>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</si>
  <si>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</si>
  <si>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</si>
  <si>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</si>
  <si>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</si>
  <si>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</si>
  <si>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</si>
  <si>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</si>
  <si>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</si>
  <si>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</si>
  <si>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</si>
  <si>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</si>
  <si>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</si>
  <si>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</si>
  <si>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</si>
  <si>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</si>
  <si>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</si>
  <si>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</si>
  <si>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</si>
  <si>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</si>
  <si>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</si>
  <si>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</si>
  <si>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</si>
  <si>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</si>
  <si>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</si>
  <si>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</si>
  <si>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</si>
  <si>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</si>
  <si>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</si>
  <si>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</si>
  <si>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</si>
  <si>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</si>
  <si>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</si>
  <si>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</si>
  <si>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</si>
  <si>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</si>
  <si>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</si>
  <si>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</si>
  <si>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</si>
  <si>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</si>
  <si>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</si>
  <si>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</si>
  <si>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</si>
  <si>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</si>
  <si>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</si>
  <si>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</si>
  <si>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</si>
  <si>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</si>
  <si>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</si>
  <si>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</si>
  <si>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</si>
  <si>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</si>
  <si>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</si>
  <si>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</si>
  <si>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</si>
  <si>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</si>
  <si>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</si>
  <si>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</si>
  <si>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</si>
  <si>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</si>
  <si>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</si>
  <si>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</si>
  <si>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</si>
  <si>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</si>
  <si>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</si>
  <si>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</si>
  <si>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</si>
  <si>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</si>
  <si>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</si>
  <si>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</si>
  <si>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</si>
  <si>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</si>
  <si>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</si>
  <si>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</si>
  <si>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</si>
  <si>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</si>
  <si>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</si>
  <si>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</si>
  <si>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</si>
  <si>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</si>
  <si>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</si>
  <si>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</si>
  <si>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</si>
  <si>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</si>
  <si>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</si>
  <si>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</si>
  <si>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</si>
  <si>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</si>
  <si>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</si>
  <si>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</si>
  <si>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</si>
  <si>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</si>
  <si>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</si>
  <si>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</si>
  <si>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</si>
  <si>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</si>
  <si>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</si>
  <si>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</si>
  <si>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</si>
  <si>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Evaluation PSI</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</si>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</sst>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3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b/>
      <sz val="10"/>
      <color rgb="FFFF0000"/>
      <name val="Calibri"/>
      <family val="2"/>
      <scheme val="minor"/>
    </font>
    <font>
      <i/>
      <sz val="9"/>
      <color theme="0"/>
      <name val="Calibri"/>
      <family val="2"/>
      <scheme val="minor"/>
    </font>
  </fonts>
  <fills count="42">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s>
  <borders count="70">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4" fontId="5" fillId="0" borderId="0"/>
  </cellStyleXfs>
  <cellXfs count="900">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xf>
    <xf numFmtId="0" fontId="0" fillId="0" borderId="0" xfId="0" applyAlignment="1">
      <alignment horizontal="center" vertical="center" textRotation="90"/>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1" fillId="0" borderId="0" xfId="0" applyFont="1" applyAlignment="1">
      <alignment horizontal="center"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1" fillId="30" borderId="0" xfId="0" applyFont="1" applyFill="1" applyAlignment="1">
      <alignment horizontal="center"/>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1" fillId="33"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4" borderId="0" xfId="0" applyFont="1" applyFill="1" applyAlignment="1">
      <alignment horizontal="center"/>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6" fillId="4" borderId="55" xfId="0" applyFont="1" applyFill="1" applyBorder="1" applyAlignment="1">
      <alignment horizontal="center" vertical="center" wrapText="1"/>
    </xf>
    <xf numFmtId="0" fontId="36" fillId="4" borderId="64" xfId="0" applyFont="1" applyFill="1" applyBorder="1" applyAlignment="1">
      <alignment horizontal="center" vertical="center" wrapText="1"/>
    </xf>
    <xf numFmtId="0" fontId="36" fillId="4" borderId="39"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11" borderId="1"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4" borderId="13"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1" fillId="40" borderId="0" xfId="0" applyFont="1" applyFill="1" applyAlignment="1">
      <alignment horizontal="center"/>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14" fillId="0" borderId="0" xfId="0" applyFont="1" applyAlignment="1">
      <alignment horizontal="left" wrapText="1"/>
    </xf>
    <xf numFmtId="0" fontId="14" fillId="0" borderId="0" xfId="0" applyFont="1" applyAlignment="1">
      <alignment horizontal="left"/>
    </xf>
    <xf numFmtId="0" fontId="37" fillId="27"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7" fillId="28" borderId="69"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4" borderId="14"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7" fillId="29" borderId="69" xfId="0" applyFont="1" applyFill="1" applyBorder="1" applyAlignment="1">
      <alignment horizontal="left" vertical="center" wrapText="1"/>
    </xf>
    <xf numFmtId="0" fontId="37" fillId="30" borderId="69"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37" fillId="33" borderId="69" xfId="0" applyFont="1" applyFill="1" applyBorder="1" applyAlignment="1">
      <alignment horizontal="left" vertical="center" wrapText="1"/>
    </xf>
    <xf numFmtId="0" fontId="18" fillId="11" borderId="13"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37" fillId="34" borderId="69"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9" fillId="0" borderId="0"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23" activePane="bottomRight" state="frozenSplit"/>
      <selection pane="topRight" activeCell="J1" sqref="J1"/>
      <selection pane="bottomLeft" activeCell="A6" sqref="A6"/>
      <selection pane="bottomRight" activeCell="O27" sqref="O27"/>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2" width="7.26953125" style="192" customWidth="1"/>
    <col min="13" max="13" width="5.453125" style="192"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276</v>
      </c>
      <c r="I1" s="281" t="s">
        <v>76</v>
      </c>
      <c r="J1" s="200" t="s">
        <v>214</v>
      </c>
      <c r="K1" s="231" t="s">
        <v>73</v>
      </c>
      <c r="N1" s="279"/>
    </row>
    <row r="2" spans="1:14" ht="32" thickBot="1" x14ac:dyDescent="0.4">
      <c r="A2" s="277">
        <f>0</f>
        <v>0</v>
      </c>
      <c r="B2" s="258">
        <v>44802</v>
      </c>
      <c r="C2" s="259">
        <f>B2+6</f>
        <v>44808</v>
      </c>
      <c r="D2" s="714" t="str">
        <f>CONCATENATE(TEXT(B2,"JJ/MM/AA"),CHAR(10),"au",CHAR(10),TEXT(C2,"JJ/MM/AA"))</f>
        <v>29/08/22
au
04/09/22</v>
      </c>
      <c r="E2" s="715"/>
      <c r="F2" s="716"/>
      <c r="G2" s="716"/>
      <c r="H2" s="716"/>
      <c r="I2" s="716"/>
      <c r="J2" s="716"/>
      <c r="K2" s="717"/>
    </row>
    <row r="3" spans="1:14" ht="31.5" x14ac:dyDescent="0.35">
      <c r="A3" s="193">
        <f t="shared" ref="A3:A8" si="0">A2+1</f>
        <v>1</v>
      </c>
      <c r="B3" s="194">
        <f>B2+7</f>
        <v>44809</v>
      </c>
      <c r="C3" s="232">
        <f>B3+6</f>
        <v>44815</v>
      </c>
      <c r="D3" s="750" t="str">
        <f t="shared" ref="D3:D45" si="1">CONCATENATE(TEXT(B3,"JJ/MM/AA"),CHAR(10),"au",CHAR(10),TEXT(C3,"JJ/MM/AA"))</f>
        <v>05/09/22
au
11/09/22</v>
      </c>
      <c r="E3" s="759" t="str">
        <f>TRI_Semestre!A1</f>
        <v>Cycle 1 - Modélisation multiphysique des systèmes</v>
      </c>
      <c r="F3" s="865"/>
      <c r="G3" s="874" t="str">
        <f>TRI_Semestre!A2</f>
        <v>Caractériser un constituant de la chaine de puissance.
Compléter un modèle multiphysique.
Associer un modèle aux composants des chaines fonctionnelles.
Simplifier un modèle.</v>
      </c>
      <c r="H3" s="751"/>
      <c r="I3" s="751"/>
      <c r="J3" s="751"/>
      <c r="K3" s="752"/>
      <c r="L3" s="192">
        <v>218</v>
      </c>
      <c r="M3" s="192">
        <f>L3-6</f>
        <v>212</v>
      </c>
    </row>
    <row r="4" spans="1:14" ht="31.5" x14ac:dyDescent="0.35">
      <c r="A4" s="193">
        <f t="shared" si="0"/>
        <v>2</v>
      </c>
      <c r="B4" s="194">
        <f t="shared" ref="B4:B45" si="2">B3+7</f>
        <v>44816</v>
      </c>
      <c r="C4" s="232">
        <f t="shared" ref="C4:C45" si="3">B4+6</f>
        <v>44822</v>
      </c>
      <c r="D4" s="753" t="str">
        <f t="shared" si="1"/>
        <v>12/09/22
au
18/09/22</v>
      </c>
      <c r="E4" s="760"/>
      <c r="F4" s="866"/>
      <c r="G4" s="875"/>
      <c r="H4" s="754"/>
      <c r="I4" s="754"/>
      <c r="J4" s="754"/>
      <c r="K4" s="755"/>
      <c r="L4" s="192">
        <f>L3-7</f>
        <v>211</v>
      </c>
      <c r="M4" s="192">
        <f t="shared" ref="M4:M33" si="4">L4-6</f>
        <v>205</v>
      </c>
    </row>
    <row r="5" spans="1:14" ht="32" thickBot="1" x14ac:dyDescent="0.4">
      <c r="A5" s="193">
        <f t="shared" si="0"/>
        <v>3</v>
      </c>
      <c r="B5" s="194">
        <f t="shared" si="2"/>
        <v>44823</v>
      </c>
      <c r="C5" s="232">
        <f t="shared" si="3"/>
        <v>44829</v>
      </c>
      <c r="D5" s="756" t="str">
        <f t="shared" si="1"/>
        <v>19/09/22
au
25/09/22</v>
      </c>
      <c r="E5" s="761"/>
      <c r="F5" s="867"/>
      <c r="G5" s="876"/>
      <c r="H5" s="757"/>
      <c r="I5" s="757"/>
      <c r="J5" s="757"/>
      <c r="K5" s="758"/>
      <c r="L5" s="192">
        <f t="shared" ref="L5:L33" si="5">L4-7</f>
        <v>204</v>
      </c>
      <c r="M5" s="192">
        <f t="shared" si="4"/>
        <v>198</v>
      </c>
    </row>
    <row r="6" spans="1:14" ht="31.5" x14ac:dyDescent="0.35">
      <c r="A6" s="193">
        <f t="shared" si="0"/>
        <v>4</v>
      </c>
      <c r="B6" s="194">
        <f t="shared" si="2"/>
        <v>44830</v>
      </c>
      <c r="C6" s="232">
        <f t="shared" si="3"/>
        <v>44836</v>
      </c>
      <c r="D6" s="762" t="str">
        <f t="shared" si="1"/>
        <v>26/09/22
au
02/10/22</v>
      </c>
      <c r="E6" s="801" t="str">
        <f>TRI_Semestre!A8</f>
        <v>Cycle 2 - Modélisation des systèmes mécaniques</v>
      </c>
      <c r="F6" s="822"/>
      <c r="G6" s="878" t="str">
        <f>TRI_Semestre!A9</f>
        <v>Déterminer les caractéristiques d'un solide ou d'un ensemble de solides indéformables.
Modifier un modèle pour le rendre isostatique.</v>
      </c>
      <c r="H6" s="763"/>
      <c r="I6" s="763"/>
      <c r="J6" s="763"/>
      <c r="K6" s="764"/>
      <c r="L6" s="192">
        <f t="shared" si="5"/>
        <v>197</v>
      </c>
      <c r="M6" s="192">
        <f t="shared" si="4"/>
        <v>191</v>
      </c>
    </row>
    <row r="7" spans="1:14" ht="31.5" x14ac:dyDescent="0.35">
      <c r="A7" s="193">
        <f t="shared" si="0"/>
        <v>5</v>
      </c>
      <c r="B7" s="194">
        <f t="shared" si="2"/>
        <v>44837</v>
      </c>
      <c r="C7" s="232">
        <f t="shared" si="3"/>
        <v>44843</v>
      </c>
      <c r="D7" s="765" t="str">
        <f t="shared" si="1"/>
        <v>03/10/22
au
09/10/22</v>
      </c>
      <c r="E7" s="802"/>
      <c r="F7" s="877"/>
      <c r="G7" s="879"/>
      <c r="H7" s="766"/>
      <c r="I7" s="766"/>
      <c r="J7" s="766"/>
      <c r="K7" s="767"/>
      <c r="L7" s="192">
        <f t="shared" si="5"/>
        <v>190</v>
      </c>
      <c r="M7" s="192">
        <f t="shared" si="4"/>
        <v>184</v>
      </c>
    </row>
    <row r="8" spans="1:14" ht="31.5" x14ac:dyDescent="0.35">
      <c r="A8" s="193">
        <f t="shared" si="0"/>
        <v>6</v>
      </c>
      <c r="B8" s="194">
        <f t="shared" si="2"/>
        <v>44844</v>
      </c>
      <c r="C8" s="232">
        <f t="shared" si="3"/>
        <v>44850</v>
      </c>
      <c r="D8" s="765" t="str">
        <f t="shared" si="1"/>
        <v>10/10/22
au
16/10/22</v>
      </c>
      <c r="E8" s="802"/>
      <c r="F8" s="877"/>
      <c r="G8" s="879"/>
      <c r="H8" s="766"/>
      <c r="I8" s="766"/>
      <c r="J8" s="766"/>
      <c r="K8" s="767"/>
      <c r="L8" s="192">
        <f t="shared" si="5"/>
        <v>183</v>
      </c>
      <c r="M8" s="192">
        <f t="shared" si="4"/>
        <v>177</v>
      </c>
    </row>
    <row r="9" spans="1:14" ht="32" thickBot="1" x14ac:dyDescent="0.4">
      <c r="A9" s="193"/>
      <c r="B9" s="194">
        <f t="shared" si="2"/>
        <v>44851</v>
      </c>
      <c r="C9" s="194">
        <f t="shared" si="3"/>
        <v>44857</v>
      </c>
      <c r="D9" s="768" t="str">
        <f t="shared" si="1"/>
        <v>17/10/22
au
23/10/22</v>
      </c>
      <c r="E9" s="803"/>
      <c r="F9" s="823"/>
      <c r="G9" s="880"/>
      <c r="H9" s="769"/>
      <c r="I9" s="769"/>
      <c r="J9" s="769"/>
      <c r="K9" s="233"/>
      <c r="L9" s="192">
        <f t="shared" si="5"/>
        <v>176</v>
      </c>
      <c r="M9" s="192">
        <f t="shared" si="4"/>
        <v>170</v>
      </c>
    </row>
    <row r="10" spans="1:14" ht="31.5" x14ac:dyDescent="0.35">
      <c r="A10" s="193"/>
      <c r="B10" s="194">
        <f t="shared" si="2"/>
        <v>44858</v>
      </c>
      <c r="C10" s="232">
        <f t="shared" si="3"/>
        <v>44864</v>
      </c>
      <c r="D10" s="713" t="str">
        <f t="shared" si="1"/>
        <v>24/10/22
au
30/10/22</v>
      </c>
      <c r="E10" s="718" t="s">
        <v>558</v>
      </c>
      <c r="F10" s="719"/>
      <c r="G10" s="719"/>
      <c r="H10" s="719"/>
      <c r="I10" s="719"/>
      <c r="J10" s="719"/>
      <c r="K10" s="720"/>
      <c r="L10" s="192">
        <f t="shared" si="5"/>
        <v>169</v>
      </c>
      <c r="M10" s="192">
        <f t="shared" si="4"/>
        <v>163</v>
      </c>
    </row>
    <row r="11" spans="1:14" ht="32" thickBot="1" x14ac:dyDescent="0.4">
      <c r="A11" s="193">
        <f>A8+1</f>
        <v>7</v>
      </c>
      <c r="B11" s="194">
        <f t="shared" si="2"/>
        <v>44865</v>
      </c>
      <c r="C11" s="232">
        <f t="shared" si="3"/>
        <v>44871</v>
      </c>
      <c r="D11" s="770" t="str">
        <f t="shared" si="1"/>
        <v>31/10/22
au
06/11/22</v>
      </c>
      <c r="E11" s="771"/>
      <c r="F11" s="772"/>
      <c r="G11" s="772"/>
      <c r="H11" s="772"/>
      <c r="I11" s="772"/>
      <c r="J11" s="772"/>
      <c r="K11" s="773"/>
      <c r="L11" s="192">
        <f t="shared" si="5"/>
        <v>162</v>
      </c>
      <c r="M11" s="192">
        <f t="shared" si="4"/>
        <v>156</v>
      </c>
    </row>
    <row r="12" spans="1:14" ht="31.5" customHeight="1" x14ac:dyDescent="0.35">
      <c r="A12" s="193">
        <f t="shared" ref="A12:A17" si="6">A11+1</f>
        <v>8</v>
      </c>
      <c r="B12" s="194">
        <f t="shared" si="2"/>
        <v>44872</v>
      </c>
      <c r="C12" s="232">
        <f t="shared" si="3"/>
        <v>44878</v>
      </c>
      <c r="D12" s="787" t="str">
        <f t="shared" si="1"/>
        <v>07/11/22
au
13/11/22</v>
      </c>
      <c r="E12" s="798" t="str">
        <f>TRI_Semestre!A13</f>
        <v>Cycle 3 - Résolution des actions mécaniques en utilisant les théorèmes généraux de la dynamique</v>
      </c>
      <c r="F12" s="795"/>
      <c r="G12" s="888" t="str">
        <f>TRI_Semestre!A14</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788"/>
      <c r="I12" s="788"/>
      <c r="J12" s="788"/>
      <c r="K12" s="789"/>
      <c r="L12" s="192">
        <f t="shared" si="5"/>
        <v>155</v>
      </c>
      <c r="M12" s="192">
        <f t="shared" si="4"/>
        <v>149</v>
      </c>
    </row>
    <row r="13" spans="1:14" ht="31.5" x14ac:dyDescent="0.35">
      <c r="A13" s="193">
        <f t="shared" si="6"/>
        <v>9</v>
      </c>
      <c r="B13" s="194">
        <f t="shared" si="2"/>
        <v>44879</v>
      </c>
      <c r="C13" s="232">
        <f t="shared" si="3"/>
        <v>44885</v>
      </c>
      <c r="D13" s="790" t="str">
        <f t="shared" si="1"/>
        <v>14/11/22
au
20/11/22</v>
      </c>
      <c r="E13" s="799"/>
      <c r="F13" s="796"/>
      <c r="G13" s="889"/>
      <c r="H13" s="782"/>
      <c r="I13" s="782"/>
      <c r="J13" s="782"/>
      <c r="K13" s="791"/>
      <c r="L13" s="192">
        <f t="shared" si="5"/>
        <v>148</v>
      </c>
      <c r="M13" s="192">
        <f t="shared" si="4"/>
        <v>142</v>
      </c>
    </row>
    <row r="14" spans="1:14" ht="32" thickBot="1" x14ac:dyDescent="0.4">
      <c r="A14" s="193">
        <f t="shared" si="6"/>
        <v>10</v>
      </c>
      <c r="B14" s="194">
        <f t="shared" si="2"/>
        <v>44886</v>
      </c>
      <c r="C14" s="232">
        <f t="shared" si="3"/>
        <v>44892</v>
      </c>
      <c r="D14" s="792" t="str">
        <f t="shared" si="1"/>
        <v>21/11/22
au
27/11/22</v>
      </c>
      <c r="E14" s="800"/>
      <c r="F14" s="797"/>
      <c r="G14" s="890"/>
      <c r="H14" s="793"/>
      <c r="I14" s="793"/>
      <c r="J14" s="793"/>
      <c r="K14" s="794"/>
      <c r="L14" s="192">
        <f t="shared" si="5"/>
        <v>141</v>
      </c>
      <c r="M14" s="192">
        <f t="shared" si="4"/>
        <v>135</v>
      </c>
    </row>
    <row r="15" spans="1:14" ht="31.5" customHeight="1" x14ac:dyDescent="0.35">
      <c r="A15" s="193">
        <f t="shared" si="6"/>
        <v>11</v>
      </c>
      <c r="B15" s="194">
        <f t="shared" si="2"/>
        <v>44893</v>
      </c>
      <c r="C15" s="232">
        <f t="shared" si="3"/>
        <v>44899</v>
      </c>
      <c r="D15" s="783" t="str">
        <f t="shared" si="1"/>
        <v>28/11/22
au
04/12/22</v>
      </c>
      <c r="E15" s="807" t="str">
        <f>TRI_Semestre!A19</f>
        <v>Cycle 4 - Résolution des lois de mouvement en utilisant les méthodes énergétiques</v>
      </c>
      <c r="F15" s="804"/>
      <c r="G15" s="883" t="str">
        <f>TRI_Semestre!A20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784"/>
      <c r="I15" s="784"/>
      <c r="J15" s="784"/>
      <c r="K15" s="785"/>
      <c r="L15" s="192">
        <f t="shared" si="5"/>
        <v>134</v>
      </c>
      <c r="M15" s="192">
        <f t="shared" si="4"/>
        <v>128</v>
      </c>
    </row>
    <row r="16" spans="1:14" ht="31.5" x14ac:dyDescent="0.35">
      <c r="A16" s="193">
        <f t="shared" si="6"/>
        <v>12</v>
      </c>
      <c r="B16" s="194">
        <f t="shared" si="2"/>
        <v>44900</v>
      </c>
      <c r="C16" s="232">
        <f t="shared" si="3"/>
        <v>44906</v>
      </c>
      <c r="D16" s="263" t="str">
        <f t="shared" si="1"/>
        <v>05/12/22
au
11/12/22</v>
      </c>
      <c r="E16" s="808"/>
      <c r="F16" s="805"/>
      <c r="G16" s="884"/>
      <c r="H16" s="364"/>
      <c r="I16" s="364"/>
      <c r="J16" s="364"/>
      <c r="K16" s="786"/>
      <c r="L16" s="192">
        <f t="shared" si="5"/>
        <v>127</v>
      </c>
      <c r="M16" s="192">
        <f t="shared" si="4"/>
        <v>121</v>
      </c>
    </row>
    <row r="17" spans="1:20" ht="32" thickBot="1" x14ac:dyDescent="0.4">
      <c r="A17" s="193">
        <f t="shared" si="6"/>
        <v>13</v>
      </c>
      <c r="B17" s="194">
        <f t="shared" si="2"/>
        <v>44907</v>
      </c>
      <c r="C17" s="232">
        <f t="shared" si="3"/>
        <v>44913</v>
      </c>
      <c r="D17" s="264" t="str">
        <f t="shared" si="1"/>
        <v>12/12/22
au
18/12/22</v>
      </c>
      <c r="E17" s="809"/>
      <c r="F17" s="806"/>
      <c r="G17" s="885"/>
      <c r="H17" s="365"/>
      <c r="I17" s="365"/>
      <c r="J17" s="365"/>
      <c r="K17" s="204"/>
      <c r="L17" s="192">
        <f t="shared" si="5"/>
        <v>120</v>
      </c>
      <c r="M17" s="192">
        <f t="shared" si="4"/>
        <v>114</v>
      </c>
    </row>
    <row r="18" spans="1:20" ht="31.5" x14ac:dyDescent="0.35">
      <c r="A18" s="193"/>
      <c r="B18" s="194">
        <f t="shared" si="2"/>
        <v>44914</v>
      </c>
      <c r="C18" s="232">
        <f t="shared" si="3"/>
        <v>44920</v>
      </c>
      <c r="D18" s="778" t="str">
        <f t="shared" si="1"/>
        <v>19/12/22
au
25/12/22</v>
      </c>
      <c r="E18" s="779" t="s">
        <v>75</v>
      </c>
      <c r="F18" s="780"/>
      <c r="G18" s="780"/>
      <c r="H18" s="780"/>
      <c r="I18" s="780"/>
      <c r="J18" s="780"/>
      <c r="K18" s="781"/>
      <c r="L18" s="192">
        <f t="shared" si="5"/>
        <v>113</v>
      </c>
      <c r="M18" s="192">
        <f t="shared" si="4"/>
        <v>107</v>
      </c>
    </row>
    <row r="19" spans="1:20" ht="32" thickBot="1" x14ac:dyDescent="0.4">
      <c r="A19" s="278"/>
      <c r="B19" s="265">
        <f t="shared" si="2"/>
        <v>44921</v>
      </c>
      <c r="C19" s="266">
        <f t="shared" si="3"/>
        <v>44927</v>
      </c>
      <c r="D19" s="812" t="str">
        <f t="shared" si="1"/>
        <v>26/12/22
au
01/01/23</v>
      </c>
      <c r="E19" s="813"/>
      <c r="F19" s="814"/>
      <c r="G19" s="814"/>
      <c r="H19" s="814"/>
      <c r="I19" s="814"/>
      <c r="J19" s="814"/>
      <c r="K19" s="815"/>
      <c r="L19" s="192">
        <f t="shared" si="5"/>
        <v>106</v>
      </c>
      <c r="M19" s="192">
        <f t="shared" si="4"/>
        <v>100</v>
      </c>
    </row>
    <row r="20" spans="1:20" ht="31.5" x14ac:dyDescent="0.35">
      <c r="A20" s="234">
        <f>A17+1</f>
        <v>14</v>
      </c>
      <c r="B20" s="267">
        <f t="shared" si="2"/>
        <v>44928</v>
      </c>
      <c r="C20" s="268">
        <f t="shared" si="3"/>
        <v>44934</v>
      </c>
      <c r="D20" s="775" t="str">
        <f t="shared" si="1"/>
        <v>02/01/23
au
08/01/23</v>
      </c>
      <c r="E20" s="817" t="str">
        <f>TRI_Semestre!A25</f>
        <v>Cycle 5 - Résolution de problèmes par utilisation de l'ingéniérie numérique ou l'apprentissage automatisé</v>
      </c>
      <c r="F20" s="887"/>
      <c r="G20" s="891" t="str">
        <f>TRI_Semestre!A26</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818"/>
      <c r="I20" s="818"/>
      <c r="J20" s="776"/>
      <c r="K20" s="819"/>
      <c r="L20" s="192">
        <f t="shared" si="5"/>
        <v>99</v>
      </c>
      <c r="M20" s="192">
        <f t="shared" si="4"/>
        <v>93</v>
      </c>
    </row>
    <row r="21" spans="1:20" ht="32" thickBot="1" x14ac:dyDescent="0.4">
      <c r="A21" s="235">
        <f>A20+1</f>
        <v>15</v>
      </c>
      <c r="B21" s="269">
        <f>B20+7</f>
        <v>44935</v>
      </c>
      <c r="C21" s="270">
        <f t="shared" si="3"/>
        <v>44941</v>
      </c>
      <c r="D21" s="777" t="str">
        <f t="shared" si="1"/>
        <v>09/01/23
au
15/01/23</v>
      </c>
      <c r="E21" s="816"/>
      <c r="F21" s="810"/>
      <c r="G21" s="892"/>
      <c r="H21" s="774"/>
      <c r="I21" s="774"/>
      <c r="J21" s="774"/>
      <c r="K21" s="820"/>
      <c r="L21" s="192">
        <f t="shared" si="5"/>
        <v>92</v>
      </c>
      <c r="M21" s="192">
        <f t="shared" si="4"/>
        <v>86</v>
      </c>
    </row>
    <row r="22" spans="1:20" ht="32" thickBot="1" x14ac:dyDescent="0.4">
      <c r="A22" s="234">
        <f>A21+1</f>
        <v>16</v>
      </c>
      <c r="B22" s="267">
        <f t="shared" si="2"/>
        <v>44942</v>
      </c>
      <c r="C22" s="268">
        <f t="shared" si="3"/>
        <v>44948</v>
      </c>
      <c r="D22" s="262" t="str">
        <f t="shared" si="1"/>
        <v>16/01/23
au
22/01/23</v>
      </c>
      <c r="E22" s="821"/>
      <c r="F22" s="366"/>
      <c r="G22" s="893"/>
      <c r="H22" s="236"/>
      <c r="I22" s="236"/>
      <c r="J22" s="236"/>
      <c r="K22" s="811"/>
      <c r="L22" s="192">
        <f t="shared" si="5"/>
        <v>85</v>
      </c>
      <c r="M22" s="192">
        <f t="shared" si="4"/>
        <v>79</v>
      </c>
    </row>
    <row r="23" spans="1:20" ht="32" thickBot="1" x14ac:dyDescent="0.4">
      <c r="A23" s="235">
        <f>A22+1</f>
        <v>17</v>
      </c>
      <c r="B23" s="269">
        <f t="shared" si="2"/>
        <v>44949</v>
      </c>
      <c r="C23" s="270">
        <f t="shared" si="3"/>
        <v>44955</v>
      </c>
      <c r="D23" s="830" t="str">
        <f t="shared" si="1"/>
        <v>23/01/23
au
29/01/23</v>
      </c>
      <c r="E23" s="831" t="str">
        <f>TRI_Semestre!A32</f>
        <v>Cycle 6 - Conception de la commande des systèmes asservis</v>
      </c>
      <c r="F23" s="369"/>
      <c r="G23" s="895" t="str">
        <f>TRI_Semestre!A33</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192">
        <f>L22-7</f>
        <v>78</v>
      </c>
      <c r="M23" s="192">
        <f t="shared" si="4"/>
        <v>72</v>
      </c>
    </row>
    <row r="24" spans="1:20" ht="32" thickBot="1" x14ac:dyDescent="0.4">
      <c r="A24" s="193">
        <f>A23+1</f>
        <v>18</v>
      </c>
      <c r="B24" s="194">
        <f t="shared" si="2"/>
        <v>44956</v>
      </c>
      <c r="C24" s="232">
        <f t="shared" si="3"/>
        <v>44962</v>
      </c>
      <c r="D24" s="261" t="str">
        <f t="shared" si="1"/>
        <v>30/01/23
au
05/02/23</v>
      </c>
      <c r="E24" s="832"/>
      <c r="F24" s="370"/>
      <c r="G24" s="896"/>
      <c r="H24" s="287"/>
      <c r="I24" s="287"/>
      <c r="J24" s="287"/>
      <c r="K24" s="237"/>
      <c r="L24" s="192">
        <f t="shared" si="5"/>
        <v>71</v>
      </c>
      <c r="M24" s="192">
        <f t="shared" si="4"/>
        <v>65</v>
      </c>
    </row>
    <row r="25" spans="1:20" ht="31.5" x14ac:dyDescent="0.35">
      <c r="A25" s="193"/>
      <c r="B25" s="194">
        <f t="shared" si="2"/>
        <v>44963</v>
      </c>
      <c r="C25" s="232">
        <f t="shared" si="3"/>
        <v>44969</v>
      </c>
      <c r="D25" s="271" t="str">
        <f t="shared" si="1"/>
        <v>06/02/23
au
12/02/23</v>
      </c>
      <c r="E25" s="371" t="s">
        <v>234</v>
      </c>
      <c r="F25" s="372"/>
      <c r="G25" s="372"/>
      <c r="H25" s="372"/>
      <c r="I25" s="372"/>
      <c r="J25" s="372"/>
      <c r="K25" s="373"/>
      <c r="L25" s="192">
        <f t="shared" si="5"/>
        <v>64</v>
      </c>
      <c r="M25" s="192">
        <f t="shared" si="4"/>
        <v>58</v>
      </c>
    </row>
    <row r="26" spans="1:20" ht="32" thickBot="1" x14ac:dyDescent="0.4">
      <c r="A26" s="193"/>
      <c r="B26" s="194">
        <f t="shared" si="2"/>
        <v>44970</v>
      </c>
      <c r="C26" s="232">
        <f t="shared" si="3"/>
        <v>44976</v>
      </c>
      <c r="D26" s="272" t="str">
        <f t="shared" si="1"/>
        <v>13/02/23
au
19/02/23</v>
      </c>
      <c r="E26" s="374"/>
      <c r="F26" s="375"/>
      <c r="G26" s="375"/>
      <c r="H26" s="375"/>
      <c r="I26" s="375"/>
      <c r="J26" s="375"/>
      <c r="K26" s="376"/>
      <c r="L26" s="192">
        <f t="shared" si="5"/>
        <v>57</v>
      </c>
      <c r="M26" s="192">
        <f t="shared" si="4"/>
        <v>51</v>
      </c>
    </row>
    <row r="27" spans="1:20" ht="39" customHeight="1" thickBot="1" x14ac:dyDescent="0.4">
      <c r="A27" s="193">
        <f>A24+1</f>
        <v>19</v>
      </c>
      <c r="B27" s="194">
        <f t="shared" si="2"/>
        <v>44977</v>
      </c>
      <c r="C27" s="232">
        <f t="shared" si="3"/>
        <v>44983</v>
      </c>
      <c r="D27" s="824" t="str">
        <f t="shared" si="1"/>
        <v>20/02/23
au
26/02/23</v>
      </c>
      <c r="E27" s="848" t="str">
        <f>TRI_Semestre!A32</f>
        <v>Cycle 6 - Conception de la commande des systèmes asservis</v>
      </c>
      <c r="F27" s="711"/>
      <c r="G27" s="710"/>
      <c r="H27" s="825"/>
      <c r="I27" s="712"/>
      <c r="J27" s="712"/>
      <c r="K27" s="826"/>
      <c r="L27" s="192">
        <f t="shared" si="5"/>
        <v>50</v>
      </c>
      <c r="M27" s="192">
        <f t="shared" si="4"/>
        <v>44</v>
      </c>
    </row>
    <row r="28" spans="1:20" ht="31.5" x14ac:dyDescent="0.35">
      <c r="A28" s="193">
        <f>A27+1</f>
        <v>20</v>
      </c>
      <c r="B28" s="194">
        <f t="shared" si="2"/>
        <v>44984</v>
      </c>
      <c r="C28" s="232">
        <f t="shared" si="3"/>
        <v>44990</v>
      </c>
      <c r="D28" s="260" t="str">
        <f t="shared" si="1"/>
        <v>27/02/23
au
05/03/23</v>
      </c>
      <c r="E28" s="849" t="str">
        <f>TRI_Semestre!A40</f>
        <v>Cycle 7 - Conception de la commande des systèmes séquentiels</v>
      </c>
      <c r="F28" s="367"/>
      <c r="G28" s="897" t="str">
        <f>TRI_Semestre!B41</f>
        <v xml:space="preserve">Modifier la commande pour faire évoluer le comportement du système. </v>
      </c>
      <c r="H28" s="828"/>
      <c r="I28" s="827"/>
      <c r="J28" s="827"/>
      <c r="K28" s="829"/>
      <c r="L28" s="192">
        <f t="shared" si="5"/>
        <v>43</v>
      </c>
      <c r="M28" s="192">
        <f t="shared" si="4"/>
        <v>37</v>
      </c>
    </row>
    <row r="29" spans="1:20" ht="32" thickBot="1" x14ac:dyDescent="0.4">
      <c r="A29" s="193">
        <f>A28+1</f>
        <v>21</v>
      </c>
      <c r="B29" s="194">
        <f t="shared" si="2"/>
        <v>44991</v>
      </c>
      <c r="C29" s="232">
        <f t="shared" si="3"/>
        <v>44997</v>
      </c>
      <c r="D29" s="835" t="str">
        <f t="shared" si="1"/>
        <v>06/03/23
au
12/03/23</v>
      </c>
      <c r="E29" s="850"/>
      <c r="F29" s="368"/>
      <c r="G29" s="898"/>
      <c r="H29" s="833"/>
      <c r="I29" s="833"/>
      <c r="J29" s="833"/>
      <c r="K29" s="834"/>
      <c r="L29" s="192">
        <f t="shared" si="5"/>
        <v>36</v>
      </c>
      <c r="M29" s="192">
        <f t="shared" si="4"/>
        <v>30</v>
      </c>
    </row>
    <row r="30" spans="1:20" ht="31.5" x14ac:dyDescent="0.35">
      <c r="A30" s="193">
        <f>A29+1</f>
        <v>22</v>
      </c>
      <c r="B30" s="194">
        <f t="shared" si="2"/>
        <v>44998</v>
      </c>
      <c r="C30" s="232">
        <f t="shared" si="3"/>
        <v>45004</v>
      </c>
      <c r="D30" s="837" t="str">
        <f t="shared" si="1"/>
        <v>13/03/23
au
19/03/23</v>
      </c>
      <c r="E30" s="838"/>
      <c r="F30" s="838"/>
      <c r="G30" s="838"/>
      <c r="H30" s="838"/>
      <c r="I30" s="838"/>
      <c r="J30" s="838"/>
      <c r="K30" s="839"/>
      <c r="L30" s="192">
        <f t="shared" si="5"/>
        <v>29</v>
      </c>
      <c r="M30" s="192">
        <f t="shared" si="4"/>
        <v>23</v>
      </c>
    </row>
    <row r="31" spans="1:20" ht="31.5" x14ac:dyDescent="0.35">
      <c r="A31" s="193">
        <f>A30+1</f>
        <v>23</v>
      </c>
      <c r="B31" s="194">
        <f t="shared" si="2"/>
        <v>45005</v>
      </c>
      <c r="C31" s="232">
        <f t="shared" si="3"/>
        <v>45011</v>
      </c>
      <c r="D31" s="840" t="str">
        <f t="shared" si="1"/>
        <v>20/03/23
au
26/03/23</v>
      </c>
      <c r="E31" s="841"/>
      <c r="F31" s="842"/>
      <c r="G31" s="842"/>
      <c r="H31" s="842"/>
      <c r="I31" s="842"/>
      <c r="J31" s="842"/>
      <c r="K31" s="843"/>
      <c r="L31" s="283">
        <f t="shared" si="5"/>
        <v>22</v>
      </c>
      <c r="M31" s="899">
        <f t="shared" si="4"/>
        <v>16</v>
      </c>
      <c r="N31" s="285"/>
      <c r="O31" s="284"/>
      <c r="P31" s="283"/>
      <c r="Q31" s="283"/>
      <c r="R31" s="283"/>
      <c r="S31" s="284"/>
      <c r="T31" s="283"/>
    </row>
    <row r="32" spans="1:20" ht="31.5" x14ac:dyDescent="0.35">
      <c r="A32" s="193">
        <f>A31+1</f>
        <v>24</v>
      </c>
      <c r="B32" s="194">
        <f t="shared" si="2"/>
        <v>45012</v>
      </c>
      <c r="C32" s="232">
        <f t="shared" si="3"/>
        <v>45018</v>
      </c>
      <c r="D32" s="840" t="str">
        <f t="shared" si="1"/>
        <v>27/03/23
au
02/04/23</v>
      </c>
      <c r="E32" s="841"/>
      <c r="F32" s="842"/>
      <c r="G32" s="842"/>
      <c r="H32" s="842"/>
      <c r="I32" s="842"/>
      <c r="J32" s="842"/>
      <c r="K32" s="843"/>
      <c r="L32" s="283">
        <f t="shared" si="5"/>
        <v>15</v>
      </c>
      <c r="M32" s="283">
        <f t="shared" si="4"/>
        <v>9</v>
      </c>
      <c r="N32" s="282"/>
      <c r="O32" s="283"/>
      <c r="P32" s="283"/>
      <c r="Q32" s="283"/>
      <c r="R32" s="283"/>
      <c r="S32" s="283"/>
      <c r="T32" s="283"/>
    </row>
    <row r="33" spans="1:20" ht="32" thickBot="1" x14ac:dyDescent="0.4">
      <c r="A33" s="193">
        <v>25</v>
      </c>
      <c r="B33" s="194">
        <f t="shared" si="2"/>
        <v>45019</v>
      </c>
      <c r="C33" s="232">
        <f t="shared" si="3"/>
        <v>45025</v>
      </c>
      <c r="D33" s="844" t="str">
        <f t="shared" si="1"/>
        <v>03/04/23
au
09/04/23</v>
      </c>
      <c r="E33" s="845"/>
      <c r="F33" s="846"/>
      <c r="G33" s="846"/>
      <c r="H33" s="846"/>
      <c r="I33" s="846"/>
      <c r="J33" s="846"/>
      <c r="K33" s="847"/>
      <c r="L33" s="283">
        <f t="shared" si="5"/>
        <v>8</v>
      </c>
      <c r="M33" s="283">
        <f t="shared" si="4"/>
        <v>2</v>
      </c>
      <c r="N33" s="282"/>
      <c r="O33" s="283"/>
      <c r="P33" s="283"/>
      <c r="Q33" s="283"/>
      <c r="R33" s="283"/>
      <c r="S33" s="283"/>
      <c r="T33" s="283"/>
    </row>
    <row r="34" spans="1:20" ht="31.5" x14ac:dyDescent="0.35">
      <c r="A34" s="193"/>
      <c r="B34" s="194">
        <f t="shared" si="2"/>
        <v>45026</v>
      </c>
      <c r="C34" s="194">
        <f t="shared" si="3"/>
        <v>45032</v>
      </c>
      <c r="D34" s="836" t="str">
        <f t="shared" si="1"/>
        <v>10/04/23
au
16/04/23</v>
      </c>
      <c r="E34" s="377" t="s">
        <v>216</v>
      </c>
      <c r="F34" s="377"/>
      <c r="G34" s="377"/>
      <c r="H34" s="377"/>
      <c r="I34" s="377"/>
      <c r="J34" s="377"/>
      <c r="K34" s="377"/>
      <c r="L34" s="284"/>
      <c r="M34" s="283"/>
      <c r="N34" s="282"/>
      <c r="O34" s="283"/>
      <c r="P34" s="283"/>
      <c r="Q34" s="283"/>
      <c r="R34" s="283"/>
      <c r="S34" s="283"/>
      <c r="T34" s="283"/>
    </row>
    <row r="35" spans="1:20" ht="31.5" x14ac:dyDescent="0.35">
      <c r="A35" s="193"/>
      <c r="B35" s="194">
        <f t="shared" si="2"/>
        <v>45033</v>
      </c>
      <c r="C35" s="194">
        <f t="shared" si="3"/>
        <v>45039</v>
      </c>
      <c r="D35" s="195" t="str">
        <f t="shared" si="1"/>
        <v>17/04/23
au
23/04/23</v>
      </c>
      <c r="E35" s="377"/>
      <c r="F35" s="377"/>
      <c r="G35" s="377"/>
      <c r="H35" s="377"/>
      <c r="I35" s="377"/>
      <c r="J35" s="377"/>
      <c r="K35" s="377"/>
    </row>
    <row r="36" spans="1:20" ht="31.5" x14ac:dyDescent="0.35">
      <c r="A36" s="193"/>
      <c r="B36" s="194">
        <f t="shared" si="2"/>
        <v>45040</v>
      </c>
      <c r="C36" s="194">
        <f t="shared" si="3"/>
        <v>45046</v>
      </c>
      <c r="D36" s="195" t="str">
        <f t="shared" si="1"/>
        <v>24/04/23
au
30/04/23</v>
      </c>
      <c r="E36" s="201"/>
      <c r="F36" s="290"/>
      <c r="G36" s="290"/>
      <c r="H36" s="290"/>
      <c r="I36" s="290"/>
      <c r="J36" s="290"/>
      <c r="K36" s="291"/>
    </row>
    <row r="37" spans="1:20" ht="31.5" x14ac:dyDescent="0.35">
      <c r="A37" s="193"/>
      <c r="B37" s="194">
        <f t="shared" si="2"/>
        <v>45047</v>
      </c>
      <c r="C37" s="194">
        <f t="shared" si="3"/>
        <v>45053</v>
      </c>
      <c r="D37" s="195" t="str">
        <f t="shared" si="1"/>
        <v>01/05/23
au
07/05/23</v>
      </c>
      <c r="E37" s="196"/>
      <c r="F37" s="196"/>
      <c r="G37" s="196"/>
      <c r="H37" s="196"/>
      <c r="I37" s="197"/>
      <c r="J37" s="197"/>
      <c r="K37" s="202"/>
    </row>
    <row r="38" spans="1:20" ht="31.5" x14ac:dyDescent="0.35">
      <c r="A38" s="193"/>
      <c r="B38" s="194">
        <f t="shared" si="2"/>
        <v>45054</v>
      </c>
      <c r="C38" s="194">
        <f t="shared" si="3"/>
        <v>45060</v>
      </c>
      <c r="D38" s="195" t="str">
        <f t="shared" si="1"/>
        <v>08/05/23
au
14/05/23</v>
      </c>
      <c r="E38" s="196"/>
      <c r="F38" s="196"/>
      <c r="G38" s="196"/>
      <c r="H38" s="196"/>
      <c r="I38" s="197"/>
      <c r="J38" s="197"/>
      <c r="K38" s="202"/>
    </row>
    <row r="39" spans="1:20" ht="31.5" x14ac:dyDescent="0.35">
      <c r="A39" s="193"/>
      <c r="B39" s="194">
        <f t="shared" si="2"/>
        <v>45061</v>
      </c>
      <c r="C39" s="194">
        <f t="shared" si="3"/>
        <v>45067</v>
      </c>
      <c r="D39" s="195" t="str">
        <f t="shared" si="1"/>
        <v>15/05/23
au
21/05/23</v>
      </c>
      <c r="E39" s="196"/>
      <c r="F39" s="196"/>
      <c r="G39" s="196"/>
      <c r="H39" s="196"/>
      <c r="I39" s="197"/>
      <c r="J39" s="197"/>
      <c r="K39" s="202"/>
    </row>
    <row r="40" spans="1:20" ht="31.5" x14ac:dyDescent="0.35">
      <c r="A40" s="193"/>
      <c r="B40" s="194">
        <f t="shared" si="2"/>
        <v>45068</v>
      </c>
      <c r="C40" s="194">
        <f t="shared" si="3"/>
        <v>45074</v>
      </c>
      <c r="D40" s="195" t="str">
        <f t="shared" si="1"/>
        <v>22/05/23
au
28/05/23</v>
      </c>
      <c r="E40" s="196"/>
      <c r="F40" s="196"/>
      <c r="G40" s="196"/>
      <c r="H40" s="196"/>
      <c r="I40" s="197"/>
      <c r="J40" s="197"/>
      <c r="K40" s="202"/>
    </row>
    <row r="41" spans="1:20" ht="31.5" x14ac:dyDescent="0.35">
      <c r="A41" s="193"/>
      <c r="B41" s="194">
        <f t="shared" si="2"/>
        <v>45075</v>
      </c>
      <c r="C41" s="194">
        <f t="shared" si="3"/>
        <v>45081</v>
      </c>
      <c r="D41" s="195" t="str">
        <f t="shared" si="1"/>
        <v>29/05/23
au
04/06/23</v>
      </c>
      <c r="E41" s="196"/>
      <c r="F41" s="196"/>
      <c r="G41" s="196"/>
      <c r="H41" s="196"/>
      <c r="I41" s="197"/>
      <c r="J41" s="197"/>
      <c r="K41" s="202"/>
    </row>
    <row r="42" spans="1:20" ht="31.5" x14ac:dyDescent="0.35">
      <c r="A42" s="193"/>
      <c r="B42" s="194">
        <f t="shared" si="2"/>
        <v>45082</v>
      </c>
      <c r="C42" s="194">
        <f t="shared" si="3"/>
        <v>45088</v>
      </c>
      <c r="D42" s="195" t="str">
        <f t="shared" si="1"/>
        <v>05/06/23
au
11/06/23</v>
      </c>
      <c r="E42" s="196"/>
      <c r="F42" s="196"/>
      <c r="G42" s="196"/>
      <c r="H42" s="196"/>
      <c r="I42" s="197"/>
      <c r="J42" s="197"/>
      <c r="K42" s="202"/>
    </row>
    <row r="43" spans="1:20" ht="31.5" x14ac:dyDescent="0.35">
      <c r="A43" s="193"/>
      <c r="B43" s="194">
        <f t="shared" si="2"/>
        <v>45089</v>
      </c>
      <c r="C43" s="194">
        <f t="shared" si="3"/>
        <v>45095</v>
      </c>
      <c r="D43" s="195" t="str">
        <f t="shared" si="1"/>
        <v>12/06/23
au
18/06/23</v>
      </c>
      <c r="E43" s="196"/>
      <c r="F43" s="196"/>
      <c r="G43" s="196"/>
      <c r="H43" s="196"/>
      <c r="I43" s="197"/>
      <c r="J43" s="197"/>
      <c r="K43" s="202"/>
    </row>
    <row r="44" spans="1:20" ht="31.5" x14ac:dyDescent="0.35">
      <c r="A44" s="193"/>
      <c r="B44" s="194">
        <f t="shared" si="2"/>
        <v>45096</v>
      </c>
      <c r="C44" s="194">
        <f t="shared" si="3"/>
        <v>45102</v>
      </c>
      <c r="D44" s="195" t="str">
        <f t="shared" si="1"/>
        <v>19/06/23
au
25/06/23</v>
      </c>
      <c r="E44" s="196"/>
      <c r="F44" s="196"/>
      <c r="G44" s="196"/>
      <c r="H44" s="196"/>
      <c r="I44" s="197"/>
      <c r="J44" s="197"/>
      <c r="K44" s="202"/>
    </row>
    <row r="45" spans="1:20" ht="32" thickBot="1" x14ac:dyDescent="0.4">
      <c r="A45" s="235"/>
      <c r="B45" s="269">
        <f t="shared" si="2"/>
        <v>45103</v>
      </c>
      <c r="C45" s="269">
        <f t="shared" si="3"/>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F6:F9"/>
    <mergeCell ref="F12:F14"/>
    <mergeCell ref="F15:F17"/>
    <mergeCell ref="F20:F22"/>
    <mergeCell ref="F23:F24"/>
    <mergeCell ref="G6:G9"/>
    <mergeCell ref="G12:G14"/>
    <mergeCell ref="G15:G17"/>
    <mergeCell ref="G20:G22"/>
    <mergeCell ref="G23:G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664" t="s">
        <v>83</v>
      </c>
      <c r="D1" s="672"/>
      <c r="E1" s="672"/>
      <c r="F1" s="672"/>
      <c r="G1" s="665"/>
      <c r="H1" s="664" t="s">
        <v>82</v>
      </c>
      <c r="I1" s="672"/>
      <c r="J1" s="665"/>
      <c r="K1" s="664" t="s">
        <v>84</v>
      </c>
      <c r="L1" s="672"/>
      <c r="M1" s="665"/>
      <c r="N1" s="664" t="s">
        <v>85</v>
      </c>
      <c r="O1" s="672"/>
      <c r="P1" s="665"/>
      <c r="Q1" s="106" t="s">
        <v>93</v>
      </c>
      <c r="R1" s="664" t="s">
        <v>86</v>
      </c>
      <c r="S1" s="665"/>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673"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674"/>
      <c r="B4" s="76" t="s">
        <v>78</v>
      </c>
      <c r="C4" s="52"/>
      <c r="D4" s="5"/>
      <c r="E4" s="5"/>
      <c r="F4" s="5"/>
      <c r="G4" s="5"/>
      <c r="H4" s="5"/>
      <c r="I4" s="5"/>
      <c r="J4" s="5"/>
      <c r="K4" s="5"/>
      <c r="L4" s="5"/>
      <c r="M4" s="5"/>
      <c r="N4" s="5"/>
      <c r="O4" s="5"/>
      <c r="P4" s="5"/>
      <c r="Q4" s="5"/>
      <c r="R4" s="5"/>
      <c r="S4" s="6"/>
    </row>
    <row r="5" spans="1:19" x14ac:dyDescent="0.3">
      <c r="A5" s="674"/>
      <c r="B5" s="76" t="s">
        <v>79</v>
      </c>
      <c r="C5" s="52"/>
      <c r="D5" s="5"/>
      <c r="E5" s="5"/>
      <c r="F5" s="5"/>
      <c r="G5" s="5"/>
      <c r="H5" s="5"/>
      <c r="I5" s="5"/>
      <c r="J5" s="5"/>
      <c r="K5" s="5"/>
      <c r="L5" s="5"/>
      <c r="M5" s="5"/>
      <c r="N5" s="5"/>
      <c r="O5" s="5"/>
      <c r="P5" s="5"/>
      <c r="Q5" s="5"/>
      <c r="R5" s="5"/>
      <c r="S5" s="6"/>
    </row>
    <row r="6" spans="1:19" ht="13.5" thickBot="1" x14ac:dyDescent="0.35">
      <c r="A6" s="675"/>
      <c r="B6" s="77" t="s">
        <v>80</v>
      </c>
      <c r="C6" s="53"/>
      <c r="D6" s="7"/>
      <c r="E6" s="7"/>
      <c r="F6" s="7"/>
      <c r="G6" s="7"/>
      <c r="H6" s="7"/>
      <c r="I6" s="7"/>
      <c r="J6" s="7"/>
      <c r="K6" s="7"/>
      <c r="L6" s="7"/>
      <c r="M6" s="7"/>
      <c r="N6" s="7"/>
      <c r="O6" s="7"/>
      <c r="P6" s="7"/>
      <c r="Q6" s="7"/>
      <c r="R6" s="7"/>
      <c r="S6" s="8"/>
    </row>
    <row r="7" spans="1:19" x14ac:dyDescent="0.3">
      <c r="A7" s="676" t="e">
        <f>#REF!</f>
        <v>#REF!</v>
      </c>
      <c r="B7" s="78" t="s">
        <v>69</v>
      </c>
      <c r="C7" s="54"/>
      <c r="D7" s="9"/>
      <c r="E7" s="9"/>
      <c r="F7" s="9"/>
      <c r="G7" s="9"/>
      <c r="H7" s="9"/>
      <c r="I7" s="9"/>
      <c r="J7" s="9" t="s">
        <v>81</v>
      </c>
      <c r="K7" s="9"/>
      <c r="L7" s="9" t="s">
        <v>81</v>
      </c>
      <c r="M7" s="9"/>
      <c r="N7" s="9"/>
      <c r="O7" s="9"/>
      <c r="P7" s="9"/>
      <c r="Q7" s="9"/>
      <c r="R7" s="9"/>
      <c r="S7" s="10"/>
    </row>
    <row r="8" spans="1:19" x14ac:dyDescent="0.3">
      <c r="A8" s="677"/>
      <c r="B8" s="79" t="s">
        <v>78</v>
      </c>
      <c r="C8" s="55"/>
      <c r="D8" s="11"/>
      <c r="E8" s="11"/>
      <c r="F8" s="11"/>
      <c r="G8" s="11"/>
      <c r="H8" s="11"/>
      <c r="I8" s="11"/>
      <c r="J8" s="11"/>
      <c r="K8" s="11"/>
      <c r="L8" s="11"/>
      <c r="M8" s="11"/>
      <c r="N8" s="11"/>
      <c r="O8" s="11"/>
      <c r="P8" s="11"/>
      <c r="Q8" s="11"/>
      <c r="R8" s="11"/>
      <c r="S8" s="12"/>
    </row>
    <row r="9" spans="1:19" x14ac:dyDescent="0.3">
      <c r="A9" s="677"/>
      <c r="B9" s="79" t="s">
        <v>79</v>
      </c>
      <c r="C9" s="55"/>
      <c r="D9" s="11"/>
      <c r="E9" s="11"/>
      <c r="F9" s="11"/>
      <c r="G9" s="11"/>
      <c r="H9" s="11"/>
      <c r="I9" s="11"/>
      <c r="J9" s="11"/>
      <c r="K9" s="11"/>
      <c r="L9" s="11"/>
      <c r="M9" s="11"/>
      <c r="N9" s="11"/>
      <c r="O9" s="11"/>
      <c r="P9" s="11"/>
      <c r="Q9" s="11"/>
      <c r="R9" s="11"/>
      <c r="S9" s="12"/>
    </row>
    <row r="10" spans="1:19" ht="13.5" thickBot="1" x14ac:dyDescent="0.35">
      <c r="A10" s="678"/>
      <c r="B10" s="80" t="s">
        <v>80</v>
      </c>
      <c r="C10" s="56"/>
      <c r="D10" s="13"/>
      <c r="E10" s="13"/>
      <c r="F10" s="13"/>
      <c r="G10" s="13"/>
      <c r="H10" s="13"/>
      <c r="I10" s="13"/>
      <c r="J10" s="13"/>
      <c r="K10" s="13"/>
      <c r="L10" s="13"/>
      <c r="M10" s="13"/>
      <c r="N10" s="13"/>
      <c r="O10" s="13"/>
      <c r="P10" s="13"/>
      <c r="Q10" s="13"/>
      <c r="R10" s="13"/>
      <c r="S10" s="14"/>
    </row>
    <row r="11" spans="1:19" x14ac:dyDescent="0.3">
      <c r="A11" s="679"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680"/>
      <c r="B12" s="82" t="s">
        <v>78</v>
      </c>
      <c r="C12" s="58"/>
      <c r="D12" s="17"/>
      <c r="E12" s="17"/>
      <c r="F12" s="17"/>
      <c r="G12" s="17"/>
      <c r="H12" s="17"/>
      <c r="I12" s="17"/>
      <c r="J12" s="17"/>
      <c r="K12" s="17"/>
      <c r="L12" s="17"/>
      <c r="M12" s="17"/>
      <c r="N12" s="17"/>
      <c r="O12" s="17"/>
      <c r="P12" s="17"/>
      <c r="Q12" s="17"/>
      <c r="R12" s="17"/>
      <c r="S12" s="18"/>
    </row>
    <row r="13" spans="1:19" x14ac:dyDescent="0.3">
      <c r="A13" s="680"/>
      <c r="B13" s="82" t="s">
        <v>79</v>
      </c>
      <c r="C13" s="58"/>
      <c r="D13" s="17"/>
      <c r="E13" s="17"/>
      <c r="F13" s="17"/>
      <c r="G13" s="17"/>
      <c r="H13" s="17"/>
      <c r="I13" s="17"/>
      <c r="J13" s="17"/>
      <c r="K13" s="17"/>
      <c r="L13" s="17"/>
      <c r="M13" s="17"/>
      <c r="N13" s="17"/>
      <c r="O13" s="17"/>
      <c r="P13" s="17"/>
      <c r="Q13" s="17"/>
      <c r="R13" s="17"/>
      <c r="S13" s="18"/>
    </row>
    <row r="14" spans="1:19" ht="13.5" thickBot="1" x14ac:dyDescent="0.35">
      <c r="A14" s="681"/>
      <c r="B14" s="83" t="s">
        <v>80</v>
      </c>
      <c r="C14" s="59"/>
      <c r="D14" s="19"/>
      <c r="E14" s="19"/>
      <c r="F14" s="19"/>
      <c r="G14" s="19"/>
      <c r="H14" s="19"/>
      <c r="I14" s="19"/>
      <c r="J14" s="19"/>
      <c r="K14" s="19"/>
      <c r="L14" s="19"/>
      <c r="M14" s="19"/>
      <c r="N14" s="19"/>
      <c r="O14" s="19"/>
      <c r="P14" s="19"/>
      <c r="Q14" s="19"/>
      <c r="R14" s="19"/>
      <c r="S14" s="20"/>
    </row>
    <row r="15" spans="1:19" x14ac:dyDescent="0.3">
      <c r="A15" s="682"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683"/>
      <c r="B16" s="85" t="s">
        <v>78</v>
      </c>
      <c r="C16" s="61"/>
      <c r="D16" s="23"/>
      <c r="E16" s="23"/>
      <c r="F16" s="23"/>
      <c r="G16" s="23"/>
      <c r="H16" s="23"/>
      <c r="I16" s="23"/>
      <c r="J16" s="23"/>
      <c r="K16" s="23"/>
      <c r="L16" s="23"/>
      <c r="M16" s="23"/>
      <c r="N16" s="23"/>
      <c r="O16" s="23"/>
      <c r="P16" s="23"/>
      <c r="Q16" s="23"/>
      <c r="R16" s="23"/>
      <c r="S16" s="24"/>
    </row>
    <row r="17" spans="1:19" x14ac:dyDescent="0.3">
      <c r="A17" s="683"/>
      <c r="B17" s="85" t="s">
        <v>79</v>
      </c>
      <c r="C17" s="61"/>
      <c r="D17" s="23"/>
      <c r="E17" s="23"/>
      <c r="F17" s="23"/>
      <c r="G17" s="23"/>
      <c r="H17" s="23"/>
      <c r="I17" s="23"/>
      <c r="J17" s="23"/>
      <c r="K17" s="23"/>
      <c r="L17" s="23"/>
      <c r="M17" s="23"/>
      <c r="N17" s="23"/>
      <c r="O17" s="23"/>
      <c r="P17" s="23"/>
      <c r="Q17" s="23"/>
      <c r="R17" s="23"/>
      <c r="S17" s="24"/>
    </row>
    <row r="18" spans="1:19" ht="13.5" thickBot="1" x14ac:dyDescent="0.35">
      <c r="A18" s="684"/>
      <c r="B18" s="86" t="s">
        <v>80</v>
      </c>
      <c r="C18" s="62"/>
      <c r="D18" s="25"/>
      <c r="E18" s="25"/>
      <c r="F18" s="25"/>
      <c r="G18" s="25"/>
      <c r="H18" s="25"/>
      <c r="I18" s="25"/>
      <c r="J18" s="25"/>
      <c r="K18" s="25"/>
      <c r="L18" s="25"/>
      <c r="M18" s="25"/>
      <c r="N18" s="25"/>
      <c r="O18" s="25"/>
      <c r="P18" s="25"/>
      <c r="Q18" s="25"/>
      <c r="R18" s="25"/>
      <c r="S18" s="26"/>
    </row>
    <row r="19" spans="1:19" x14ac:dyDescent="0.3">
      <c r="A19" s="685"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686"/>
      <c r="B20" s="88" t="s">
        <v>78</v>
      </c>
      <c r="C20" s="64"/>
      <c r="D20" s="29"/>
      <c r="E20" s="29"/>
      <c r="F20" s="29"/>
      <c r="G20" s="29"/>
      <c r="H20" s="29"/>
      <c r="I20" s="29"/>
      <c r="J20" s="29"/>
      <c r="K20" s="29"/>
      <c r="L20" s="29"/>
      <c r="M20" s="29"/>
      <c r="N20" s="29"/>
      <c r="O20" s="29"/>
      <c r="P20" s="29"/>
      <c r="Q20" s="29"/>
      <c r="R20" s="29"/>
      <c r="S20" s="30"/>
    </row>
    <row r="21" spans="1:19" x14ac:dyDescent="0.3">
      <c r="A21" s="686"/>
      <c r="B21" s="88" t="s">
        <v>79</v>
      </c>
      <c r="C21" s="64"/>
      <c r="D21" s="29"/>
      <c r="E21" s="29"/>
      <c r="F21" s="29"/>
      <c r="G21" s="29"/>
      <c r="H21" s="29"/>
      <c r="I21" s="29"/>
      <c r="J21" s="29"/>
      <c r="K21" s="29"/>
      <c r="L21" s="29"/>
      <c r="M21" s="29"/>
      <c r="N21" s="29"/>
      <c r="O21" s="29"/>
      <c r="P21" s="29"/>
      <c r="Q21" s="29"/>
      <c r="R21" s="29"/>
      <c r="S21" s="30"/>
    </row>
    <row r="22" spans="1:19" ht="13.5" thickBot="1" x14ac:dyDescent="0.35">
      <c r="A22" s="687"/>
      <c r="B22" s="89" t="s">
        <v>80</v>
      </c>
      <c r="C22" s="65"/>
      <c r="D22" s="31"/>
      <c r="E22" s="31"/>
      <c r="F22" s="31"/>
      <c r="G22" s="31"/>
      <c r="H22" s="31"/>
      <c r="I22" s="31"/>
      <c r="J22" s="31"/>
      <c r="K22" s="31"/>
      <c r="L22" s="31"/>
      <c r="M22" s="31"/>
      <c r="N22" s="31"/>
      <c r="O22" s="31"/>
      <c r="P22" s="31"/>
      <c r="Q22" s="31"/>
      <c r="R22" s="31"/>
      <c r="S22" s="32"/>
    </row>
    <row r="23" spans="1:19" x14ac:dyDescent="0.3">
      <c r="A23" s="688"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689"/>
      <c r="B24" s="91" t="s">
        <v>78</v>
      </c>
      <c r="C24" s="67"/>
      <c r="D24" s="35"/>
      <c r="E24" s="35"/>
      <c r="F24" s="35"/>
      <c r="G24" s="35"/>
      <c r="H24" s="35"/>
      <c r="I24" s="35"/>
      <c r="J24" s="35"/>
      <c r="K24" s="35"/>
      <c r="L24" s="35"/>
      <c r="M24" s="35"/>
      <c r="N24" s="35"/>
      <c r="O24" s="35"/>
      <c r="P24" s="35"/>
      <c r="Q24" s="35"/>
      <c r="R24" s="35"/>
      <c r="S24" s="36"/>
    </row>
    <row r="25" spans="1:19" x14ac:dyDescent="0.3">
      <c r="A25" s="689"/>
      <c r="B25" s="91" t="s">
        <v>79</v>
      </c>
      <c r="C25" s="67"/>
      <c r="D25" s="35"/>
      <c r="E25" s="35"/>
      <c r="F25" s="35"/>
      <c r="G25" s="35"/>
      <c r="H25" s="35"/>
      <c r="I25" s="35"/>
      <c r="J25" s="35"/>
      <c r="K25" s="35"/>
      <c r="L25" s="35"/>
      <c r="M25" s="35"/>
      <c r="N25" s="35"/>
      <c r="O25" s="35"/>
      <c r="P25" s="35"/>
      <c r="Q25" s="35"/>
      <c r="R25" s="35"/>
      <c r="S25" s="36"/>
    </row>
    <row r="26" spans="1:19" ht="13.5" thickBot="1" x14ac:dyDescent="0.35">
      <c r="A26" s="690"/>
      <c r="B26" s="92" t="s">
        <v>80</v>
      </c>
      <c r="C26" s="68"/>
      <c r="D26" s="37"/>
      <c r="E26" s="37"/>
      <c r="F26" s="37"/>
      <c r="G26" s="37"/>
      <c r="H26" s="37"/>
      <c r="I26" s="37"/>
      <c r="J26" s="37"/>
      <c r="K26" s="37"/>
      <c r="L26" s="37"/>
      <c r="M26" s="37"/>
      <c r="N26" s="37"/>
      <c r="O26" s="37"/>
      <c r="P26" s="37"/>
      <c r="Q26" s="37"/>
      <c r="R26" s="37"/>
      <c r="S26" s="38"/>
    </row>
    <row r="27" spans="1:19" x14ac:dyDescent="0.3">
      <c r="A27" s="666"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667"/>
      <c r="B28" s="94" t="s">
        <v>78</v>
      </c>
      <c r="C28" s="70"/>
      <c r="D28" s="41"/>
      <c r="E28" s="41"/>
      <c r="F28" s="41"/>
      <c r="G28" s="41"/>
      <c r="H28" s="41"/>
      <c r="I28" s="41"/>
      <c r="J28" s="41"/>
      <c r="K28" s="41"/>
      <c r="L28" s="41"/>
      <c r="M28" s="41"/>
      <c r="N28" s="41"/>
      <c r="O28" s="41"/>
      <c r="P28" s="41"/>
      <c r="Q28" s="41"/>
      <c r="R28" s="41"/>
      <c r="S28" s="42"/>
    </row>
    <row r="29" spans="1:19" x14ac:dyDescent="0.3">
      <c r="A29" s="667"/>
      <c r="B29" s="94" t="s">
        <v>79</v>
      </c>
      <c r="C29" s="70"/>
      <c r="D29" s="41"/>
      <c r="E29" s="41"/>
      <c r="F29" s="41"/>
      <c r="G29" s="41"/>
      <c r="H29" s="41"/>
      <c r="I29" s="41"/>
      <c r="J29" s="41"/>
      <c r="K29" s="41"/>
      <c r="L29" s="41"/>
      <c r="M29" s="41"/>
      <c r="N29" s="41"/>
      <c r="O29" s="41"/>
      <c r="P29" s="41"/>
      <c r="Q29" s="41"/>
      <c r="R29" s="41"/>
      <c r="S29" s="42"/>
    </row>
    <row r="30" spans="1:19" ht="13.5" thickBot="1" x14ac:dyDescent="0.35">
      <c r="A30" s="668"/>
      <c r="B30" s="95" t="s">
        <v>80</v>
      </c>
      <c r="C30" s="71"/>
      <c r="D30" s="43"/>
      <c r="E30" s="43"/>
      <c r="F30" s="43"/>
      <c r="G30" s="43"/>
      <c r="H30" s="43"/>
      <c r="I30" s="43"/>
      <c r="J30" s="43"/>
      <c r="K30" s="43"/>
      <c r="L30" s="43"/>
      <c r="M30" s="43"/>
      <c r="N30" s="43"/>
      <c r="O30" s="43"/>
      <c r="P30" s="43"/>
      <c r="Q30" s="43"/>
      <c r="R30" s="43"/>
      <c r="S30" s="44"/>
    </row>
    <row r="31" spans="1:19" x14ac:dyDescent="0.3">
      <c r="A31" s="669"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670"/>
      <c r="B32" s="97" t="s">
        <v>78</v>
      </c>
      <c r="C32" s="73"/>
      <c r="D32" s="47"/>
      <c r="E32" s="47"/>
      <c r="F32" s="47"/>
      <c r="G32" s="47"/>
      <c r="H32" s="47"/>
      <c r="I32" s="47"/>
      <c r="J32" s="47"/>
      <c r="K32" s="47"/>
      <c r="L32" s="47"/>
      <c r="M32" s="47"/>
      <c r="N32" s="47"/>
      <c r="O32" s="47"/>
      <c r="P32" s="47"/>
      <c r="Q32" s="47"/>
      <c r="R32" s="47"/>
      <c r="S32" s="48"/>
    </row>
    <row r="33" spans="1:19" x14ac:dyDescent="0.3">
      <c r="A33" s="670"/>
      <c r="B33" s="97" t="s">
        <v>79</v>
      </c>
      <c r="C33" s="73"/>
      <c r="D33" s="47"/>
      <c r="E33" s="47"/>
      <c r="F33" s="47"/>
      <c r="G33" s="47"/>
      <c r="H33" s="47"/>
      <c r="I33" s="47"/>
      <c r="J33" s="47"/>
      <c r="K33" s="47"/>
      <c r="L33" s="47"/>
      <c r="M33" s="47"/>
      <c r="N33" s="47"/>
      <c r="O33" s="47"/>
      <c r="P33" s="47"/>
      <c r="Q33" s="47"/>
      <c r="R33" s="47"/>
      <c r="S33" s="48"/>
    </row>
    <row r="34" spans="1:19" ht="13.5" thickBot="1" x14ac:dyDescent="0.35">
      <c r="A34" s="671"/>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692" t="s">
        <v>137</v>
      </c>
      <c r="B1" s="691" t="s">
        <v>145</v>
      </c>
      <c r="C1" s="691" t="s">
        <v>140</v>
      </c>
      <c r="D1" s="1" t="s">
        <v>147</v>
      </c>
      <c r="E1" t="s">
        <v>147</v>
      </c>
      <c r="G1" s="692" t="s">
        <v>138</v>
      </c>
      <c r="H1" s="691" t="s">
        <v>163</v>
      </c>
      <c r="I1" s="691" t="s">
        <v>164</v>
      </c>
      <c r="J1" s="1" t="s">
        <v>169</v>
      </c>
      <c r="K1" t="s">
        <v>169</v>
      </c>
      <c r="M1" s="692" t="s">
        <v>139</v>
      </c>
      <c r="N1" s="691" t="s">
        <v>184</v>
      </c>
      <c r="O1" s="691" t="s">
        <v>186</v>
      </c>
      <c r="P1" s="1" t="s">
        <v>191</v>
      </c>
      <c r="Q1" t="s">
        <v>191</v>
      </c>
      <c r="U1" s="157" t="s">
        <v>206</v>
      </c>
      <c r="V1" s="158" t="s">
        <v>207</v>
      </c>
      <c r="W1" s="159" t="s">
        <v>208</v>
      </c>
    </row>
    <row r="2" spans="1:23" x14ac:dyDescent="0.35">
      <c r="A2" s="692"/>
      <c r="B2" s="691"/>
      <c r="C2" s="691"/>
      <c r="D2" s="1" t="s">
        <v>148</v>
      </c>
      <c r="E2" t="s">
        <v>148</v>
      </c>
      <c r="G2" s="692"/>
      <c r="H2" s="691"/>
      <c r="I2" s="691"/>
      <c r="J2" s="1" t="s">
        <v>170</v>
      </c>
      <c r="K2" t="s">
        <v>170</v>
      </c>
      <c r="M2" s="692"/>
      <c r="N2" s="691"/>
      <c r="O2" s="691"/>
      <c r="P2" s="1" t="s">
        <v>192</v>
      </c>
      <c r="Q2" t="s">
        <v>192</v>
      </c>
      <c r="S2" s="693" t="s">
        <v>209</v>
      </c>
      <c r="T2" s="166" t="s">
        <v>89</v>
      </c>
      <c r="U2" s="160" t="str">
        <f>E1</f>
        <v>T1_1</v>
      </c>
      <c r="V2" s="152" t="str">
        <f>E2</f>
        <v>T1_2</v>
      </c>
      <c r="W2" s="153" t="str">
        <f>E3</f>
        <v>T1_3</v>
      </c>
    </row>
    <row r="3" spans="1:23" x14ac:dyDescent="0.35">
      <c r="A3" s="692"/>
      <c r="B3" s="691"/>
      <c r="C3" s="691"/>
      <c r="D3" s="1" t="s">
        <v>149</v>
      </c>
      <c r="E3" t="s">
        <v>149</v>
      </c>
      <c r="G3" s="692"/>
      <c r="H3" s="691"/>
      <c r="I3" s="691"/>
      <c r="J3" s="1" t="s">
        <v>171</v>
      </c>
      <c r="K3" t="s">
        <v>171</v>
      </c>
      <c r="M3" s="692"/>
      <c r="N3" s="691"/>
      <c r="O3" s="691"/>
      <c r="P3" s="1" t="s">
        <v>193</v>
      </c>
      <c r="Q3" t="s">
        <v>193</v>
      </c>
      <c r="S3" s="694"/>
      <c r="T3" s="167" t="s">
        <v>210</v>
      </c>
      <c r="U3" s="161" t="str">
        <f>E4</f>
        <v>T3_1</v>
      </c>
      <c r="V3" s="150" t="str">
        <f>E5</f>
        <v>T3_2</v>
      </c>
      <c r="W3" s="154" t="str">
        <f>E6</f>
        <v>T3_3</v>
      </c>
    </row>
    <row r="4" spans="1:23" x14ac:dyDescent="0.35">
      <c r="A4" s="692"/>
      <c r="B4" s="691"/>
      <c r="C4" s="691" t="s">
        <v>141</v>
      </c>
      <c r="D4" s="1" t="s">
        <v>150</v>
      </c>
      <c r="E4" t="s">
        <v>150</v>
      </c>
      <c r="G4" s="692"/>
      <c r="H4" s="691"/>
      <c r="I4" s="691" t="s">
        <v>165</v>
      </c>
      <c r="J4" s="1" t="s">
        <v>172</v>
      </c>
      <c r="K4" t="s">
        <v>172</v>
      </c>
      <c r="M4" s="692"/>
      <c r="N4" s="691"/>
      <c r="O4" s="691" t="s">
        <v>187</v>
      </c>
      <c r="P4" s="1" t="s">
        <v>194</v>
      </c>
      <c r="Q4" t="s">
        <v>194</v>
      </c>
      <c r="S4" s="694"/>
      <c r="T4" s="167" t="s">
        <v>88</v>
      </c>
      <c r="U4" s="161" t="str">
        <f>E7</f>
        <v>T5_1</v>
      </c>
      <c r="V4" s="150" t="str">
        <f>E8</f>
        <v>T5_2</v>
      </c>
      <c r="W4" s="154" t="str">
        <f>E9</f>
        <v>T5_3</v>
      </c>
    </row>
    <row r="5" spans="1:23" x14ac:dyDescent="0.35">
      <c r="A5" s="692"/>
      <c r="B5" s="691"/>
      <c r="C5" s="691"/>
      <c r="D5" s="1" t="s">
        <v>151</v>
      </c>
      <c r="E5" t="s">
        <v>151</v>
      </c>
      <c r="G5" s="692"/>
      <c r="H5" s="691"/>
      <c r="I5" s="691"/>
      <c r="J5" s="1" t="s">
        <v>173</v>
      </c>
      <c r="K5" t="s">
        <v>173</v>
      </c>
      <c r="M5" s="692"/>
      <c r="N5" s="691"/>
      <c r="O5" s="691"/>
      <c r="P5" s="1" t="s">
        <v>195</v>
      </c>
      <c r="Q5" t="s">
        <v>195</v>
      </c>
      <c r="S5" s="694"/>
      <c r="T5" s="167" t="s">
        <v>211</v>
      </c>
      <c r="U5" s="161" t="str">
        <f>E10</f>
        <v>T13_1</v>
      </c>
      <c r="V5" s="150" t="str">
        <f>E11</f>
        <v>T13_2</v>
      </c>
      <c r="W5" s="154" t="str">
        <f>E12</f>
        <v>T13_3</v>
      </c>
    </row>
    <row r="6" spans="1:23" ht="15" thickBot="1" x14ac:dyDescent="0.4">
      <c r="A6" s="692"/>
      <c r="B6" s="691"/>
      <c r="C6" s="691"/>
      <c r="D6" s="1" t="s">
        <v>152</v>
      </c>
      <c r="E6" t="s">
        <v>152</v>
      </c>
      <c r="G6" s="692"/>
      <c r="H6" s="691"/>
      <c r="I6" s="691"/>
      <c r="J6" s="1" t="s">
        <v>174</v>
      </c>
      <c r="K6" t="s">
        <v>174</v>
      </c>
      <c r="M6" s="692"/>
      <c r="N6" s="691"/>
      <c r="O6" s="691"/>
      <c r="P6" s="1" t="s">
        <v>196</v>
      </c>
      <c r="Q6" t="s">
        <v>196</v>
      </c>
      <c r="S6" s="694"/>
      <c r="T6" s="168" t="s">
        <v>212</v>
      </c>
      <c r="U6" s="162" t="str">
        <f>E13</f>
        <v>T15_1</v>
      </c>
      <c r="V6" s="155" t="str">
        <f>E14</f>
        <v>T15_2</v>
      </c>
      <c r="W6" s="156" t="str">
        <f>E15</f>
        <v>T15_3</v>
      </c>
    </row>
    <row r="7" spans="1:23" x14ac:dyDescent="0.35">
      <c r="A7" s="692"/>
      <c r="B7" s="691"/>
      <c r="C7" s="691" t="s">
        <v>142</v>
      </c>
      <c r="D7" s="1" t="s">
        <v>153</v>
      </c>
      <c r="E7" t="s">
        <v>153</v>
      </c>
      <c r="G7" s="692"/>
      <c r="H7" s="691"/>
      <c r="I7" s="691" t="s">
        <v>166</v>
      </c>
      <c r="J7" s="1" t="s">
        <v>175</v>
      </c>
      <c r="K7" t="s">
        <v>175</v>
      </c>
      <c r="M7" s="692"/>
      <c r="N7" s="691"/>
      <c r="O7" s="691" t="s">
        <v>188</v>
      </c>
      <c r="P7" s="1" t="s">
        <v>197</v>
      </c>
      <c r="Q7" t="s">
        <v>197</v>
      </c>
      <c r="S7" s="694"/>
      <c r="T7" s="172" t="s">
        <v>89</v>
      </c>
      <c r="U7" s="163" t="str">
        <f>K1</f>
        <v>T10_1</v>
      </c>
      <c r="V7" s="164" t="str">
        <f>K2</f>
        <v>T10_2</v>
      </c>
      <c r="W7" s="165" t="str">
        <f>K3</f>
        <v>T10_3</v>
      </c>
    </row>
    <row r="8" spans="1:23" x14ac:dyDescent="0.35">
      <c r="A8" s="692"/>
      <c r="B8" s="691"/>
      <c r="C8" s="691"/>
      <c r="D8" s="1" t="s">
        <v>154</v>
      </c>
      <c r="E8" t="s">
        <v>154</v>
      </c>
      <c r="G8" s="692"/>
      <c r="H8" s="691"/>
      <c r="I8" s="691"/>
      <c r="J8" s="1" t="s">
        <v>176</v>
      </c>
      <c r="K8" t="s">
        <v>176</v>
      </c>
      <c r="M8" s="692"/>
      <c r="N8" s="691"/>
      <c r="O8" s="691"/>
      <c r="P8" s="1" t="s">
        <v>198</v>
      </c>
      <c r="Q8" t="s">
        <v>198</v>
      </c>
      <c r="S8" s="694"/>
      <c r="T8" s="167" t="s">
        <v>210</v>
      </c>
      <c r="U8" s="161" t="str">
        <f>K4</f>
        <v>T12_1</v>
      </c>
      <c r="V8" s="150" t="str">
        <f>K5</f>
        <v>T12_2</v>
      </c>
      <c r="W8" s="154" t="str">
        <f>K6</f>
        <v>T12_3</v>
      </c>
    </row>
    <row r="9" spans="1:23" x14ac:dyDescent="0.35">
      <c r="A9" s="692"/>
      <c r="B9" s="691"/>
      <c r="C9" s="691"/>
      <c r="D9" s="1" t="s">
        <v>155</v>
      </c>
      <c r="E9" t="s">
        <v>155</v>
      </c>
      <c r="G9" s="692"/>
      <c r="H9" s="691"/>
      <c r="I9" s="691"/>
      <c r="J9" s="1" t="s">
        <v>177</v>
      </c>
      <c r="K9" t="s">
        <v>177</v>
      </c>
      <c r="M9" s="692"/>
      <c r="N9" s="691"/>
      <c r="O9" s="691"/>
      <c r="P9" s="1" t="s">
        <v>199</v>
      </c>
      <c r="Q9" t="s">
        <v>199</v>
      </c>
      <c r="S9" s="694"/>
      <c r="T9" s="167" t="s">
        <v>88</v>
      </c>
      <c r="U9" s="161" t="str">
        <f>K7</f>
        <v>T14_1</v>
      </c>
      <c r="V9" s="150" t="str">
        <f>K8</f>
        <v>T14_2</v>
      </c>
      <c r="W9" s="154" t="str">
        <f>K9</f>
        <v>T14_3</v>
      </c>
    </row>
    <row r="10" spans="1:23" x14ac:dyDescent="0.35">
      <c r="A10" s="692"/>
      <c r="B10" s="691" t="s">
        <v>146</v>
      </c>
      <c r="C10" s="691" t="s">
        <v>143</v>
      </c>
      <c r="D10" s="1" t="s">
        <v>156</v>
      </c>
      <c r="E10" t="s">
        <v>156</v>
      </c>
      <c r="G10" s="692"/>
      <c r="H10" s="691" t="s">
        <v>162</v>
      </c>
      <c r="I10" s="691" t="s">
        <v>167</v>
      </c>
      <c r="J10" s="1" t="s">
        <v>178</v>
      </c>
      <c r="K10" t="s">
        <v>178</v>
      </c>
      <c r="M10" s="692"/>
      <c r="N10" s="691" t="s">
        <v>185</v>
      </c>
      <c r="O10" s="691" t="s">
        <v>189</v>
      </c>
      <c r="P10" s="1" t="s">
        <v>200</v>
      </c>
      <c r="Q10" t="s">
        <v>200</v>
      </c>
      <c r="S10" s="694"/>
      <c r="T10" s="167" t="s">
        <v>211</v>
      </c>
      <c r="U10" s="161" t="str">
        <f>K10</f>
        <v>T2_1</v>
      </c>
      <c r="V10" s="150" t="str">
        <f>K11</f>
        <v>T2_2</v>
      </c>
      <c r="W10" s="154" t="str">
        <f>K12</f>
        <v>T2_3</v>
      </c>
    </row>
    <row r="11" spans="1:23" ht="15" thickBot="1" x14ac:dyDescent="0.4">
      <c r="A11" s="692"/>
      <c r="B11" s="691"/>
      <c r="C11" s="691"/>
      <c r="D11" s="1" t="s">
        <v>157</v>
      </c>
      <c r="E11" t="s">
        <v>157</v>
      </c>
      <c r="G11" s="692"/>
      <c r="H11" s="691"/>
      <c r="I11" s="691"/>
      <c r="J11" s="1" t="s">
        <v>179</v>
      </c>
      <c r="K11" t="s">
        <v>179</v>
      </c>
      <c r="M11" s="692"/>
      <c r="N11" s="691"/>
      <c r="O11" s="691"/>
      <c r="P11" s="1" t="s">
        <v>201</v>
      </c>
      <c r="Q11" t="s">
        <v>201</v>
      </c>
      <c r="S11" s="694"/>
      <c r="T11" s="171" t="s">
        <v>212</v>
      </c>
      <c r="U11" s="169" t="str">
        <f>K13</f>
        <v>T4_1</v>
      </c>
      <c r="V11" s="151" t="str">
        <f>K14</f>
        <v>T4_2</v>
      </c>
      <c r="W11" s="170" t="str">
        <f>K15</f>
        <v>T4_3</v>
      </c>
    </row>
    <row r="12" spans="1:23" x14ac:dyDescent="0.35">
      <c r="A12" s="692"/>
      <c r="B12" s="691"/>
      <c r="C12" s="691"/>
      <c r="D12" s="1" t="s">
        <v>158</v>
      </c>
      <c r="E12" t="s">
        <v>158</v>
      </c>
      <c r="G12" s="692"/>
      <c r="H12" s="691"/>
      <c r="I12" s="691"/>
      <c r="J12" s="1" t="s">
        <v>180</v>
      </c>
      <c r="K12" t="s">
        <v>180</v>
      </c>
      <c r="M12" s="692"/>
      <c r="N12" s="691"/>
      <c r="O12" s="691"/>
      <c r="P12" s="1" t="s">
        <v>202</v>
      </c>
      <c r="Q12" t="s">
        <v>202</v>
      </c>
      <c r="S12" s="694"/>
      <c r="T12" s="166" t="s">
        <v>89</v>
      </c>
      <c r="U12" s="160" t="str">
        <f>Q1</f>
        <v>T7_1</v>
      </c>
      <c r="V12" s="152" t="str">
        <f>Q2</f>
        <v>T7_2</v>
      </c>
      <c r="W12" s="153" t="str">
        <f>Q3</f>
        <v>T7_3</v>
      </c>
    </row>
    <row r="13" spans="1:23" x14ac:dyDescent="0.35">
      <c r="A13" s="692"/>
      <c r="B13" s="691"/>
      <c r="C13" s="691" t="s">
        <v>144</v>
      </c>
      <c r="D13" s="1" t="s">
        <v>159</v>
      </c>
      <c r="E13" t="s">
        <v>159</v>
      </c>
      <c r="G13" s="692"/>
      <c r="H13" s="691"/>
      <c r="I13" s="691" t="s">
        <v>168</v>
      </c>
      <c r="J13" s="1" t="s">
        <v>181</v>
      </c>
      <c r="K13" t="s">
        <v>181</v>
      </c>
      <c r="M13" s="692"/>
      <c r="N13" s="691"/>
      <c r="O13" s="691" t="s">
        <v>190</v>
      </c>
      <c r="P13" s="1" t="s">
        <v>203</v>
      </c>
      <c r="Q13" t="s">
        <v>203</v>
      </c>
      <c r="S13" s="694"/>
      <c r="T13" s="167" t="s">
        <v>210</v>
      </c>
      <c r="U13" s="161" t="str">
        <f>Q4</f>
        <v>T9_1</v>
      </c>
      <c r="V13" s="150" t="str">
        <f>Q5</f>
        <v>T9_2</v>
      </c>
      <c r="W13" s="154" t="str">
        <f>Q6</f>
        <v>T9_3</v>
      </c>
    </row>
    <row r="14" spans="1:23" x14ac:dyDescent="0.35">
      <c r="A14" s="692"/>
      <c r="B14" s="691"/>
      <c r="C14" s="691"/>
      <c r="D14" s="1" t="s">
        <v>160</v>
      </c>
      <c r="E14" t="s">
        <v>160</v>
      </c>
      <c r="G14" s="692"/>
      <c r="H14" s="691"/>
      <c r="I14" s="691"/>
      <c r="J14" s="1" t="s">
        <v>182</v>
      </c>
      <c r="K14" t="s">
        <v>182</v>
      </c>
      <c r="M14" s="692"/>
      <c r="N14" s="691"/>
      <c r="O14" s="691"/>
      <c r="P14" s="1" t="s">
        <v>204</v>
      </c>
      <c r="Q14" t="s">
        <v>204</v>
      </c>
      <c r="S14" s="694"/>
      <c r="T14" s="167" t="s">
        <v>88</v>
      </c>
      <c r="U14" s="161" t="str">
        <f>Q7</f>
        <v>T11_1</v>
      </c>
      <c r="V14" s="150" t="str">
        <f>Q8</f>
        <v>T11_2</v>
      </c>
      <c r="W14" s="154" t="str">
        <f>Q9</f>
        <v>T11_3</v>
      </c>
    </row>
    <row r="15" spans="1:23" x14ac:dyDescent="0.35">
      <c r="A15" s="692"/>
      <c r="B15" s="691"/>
      <c r="C15" s="691"/>
      <c r="D15" s="1" t="s">
        <v>161</v>
      </c>
      <c r="E15" t="s">
        <v>161</v>
      </c>
      <c r="G15" s="692"/>
      <c r="H15" s="691"/>
      <c r="I15" s="691"/>
      <c r="J15" s="1" t="s">
        <v>183</v>
      </c>
      <c r="K15" t="s">
        <v>183</v>
      </c>
      <c r="M15" s="692"/>
      <c r="N15" s="691"/>
      <c r="O15" s="691"/>
      <c r="P15" s="1" t="s">
        <v>205</v>
      </c>
      <c r="Q15" t="s">
        <v>205</v>
      </c>
      <c r="S15" s="694"/>
      <c r="T15" s="167" t="s">
        <v>211</v>
      </c>
      <c r="U15" s="161" t="str">
        <f>Q10</f>
        <v>T6_1</v>
      </c>
      <c r="V15" s="150" t="str">
        <f>Q11</f>
        <v>T6_2</v>
      </c>
      <c r="W15" s="154" t="str">
        <f>Q12</f>
        <v>T6_3</v>
      </c>
    </row>
    <row r="16" spans="1:23" ht="15" thickBot="1" x14ac:dyDescent="0.4">
      <c r="S16" s="695"/>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693"/>
      <c r="T19" s="166"/>
      <c r="U19" s="160" t="str">
        <f>W2</f>
        <v>T1_3</v>
      </c>
      <c r="V19" s="152" t="str">
        <f>U2</f>
        <v>T1_1</v>
      </c>
      <c r="W19" s="153" t="str">
        <f>V2</f>
        <v>T1_2</v>
      </c>
    </row>
    <row r="20" spans="19:23" x14ac:dyDescent="0.35">
      <c r="S20" s="694"/>
      <c r="T20" s="167"/>
      <c r="U20" s="161" t="str">
        <f t="shared" ref="U20:U33" si="0">W3</f>
        <v>T3_3</v>
      </c>
      <c r="V20" s="150" t="str">
        <f t="shared" ref="V20:W33" si="1">U3</f>
        <v>T3_1</v>
      </c>
      <c r="W20" s="154" t="str">
        <f t="shared" si="1"/>
        <v>T3_2</v>
      </c>
    </row>
    <row r="21" spans="19:23" x14ac:dyDescent="0.35">
      <c r="S21" s="694"/>
      <c r="T21" s="167"/>
      <c r="U21" s="161" t="str">
        <f t="shared" si="0"/>
        <v>T5_3</v>
      </c>
      <c r="V21" s="150" t="str">
        <f t="shared" si="1"/>
        <v>T5_1</v>
      </c>
      <c r="W21" s="154" t="str">
        <f t="shared" si="1"/>
        <v>T5_2</v>
      </c>
    </row>
    <row r="22" spans="19:23" x14ac:dyDescent="0.35">
      <c r="S22" s="694"/>
      <c r="T22" s="167"/>
      <c r="U22" s="161" t="str">
        <f t="shared" si="0"/>
        <v>T13_3</v>
      </c>
      <c r="V22" s="150" t="str">
        <f t="shared" si="1"/>
        <v>T13_1</v>
      </c>
      <c r="W22" s="154" t="str">
        <f t="shared" si="1"/>
        <v>T13_2</v>
      </c>
    </row>
    <row r="23" spans="19:23" ht="15" thickBot="1" x14ac:dyDescent="0.4">
      <c r="S23" s="694"/>
      <c r="T23" s="168"/>
      <c r="U23" s="162" t="str">
        <f t="shared" si="0"/>
        <v>T15_3</v>
      </c>
      <c r="V23" s="155" t="str">
        <f t="shared" si="1"/>
        <v>T15_1</v>
      </c>
      <c r="W23" s="156" t="str">
        <f t="shared" si="1"/>
        <v>T15_2</v>
      </c>
    </row>
    <row r="24" spans="19:23" x14ac:dyDescent="0.35">
      <c r="S24" s="694"/>
      <c r="T24" s="172"/>
      <c r="U24" s="163" t="str">
        <f t="shared" si="0"/>
        <v>T10_3</v>
      </c>
      <c r="V24" s="164" t="str">
        <f t="shared" si="1"/>
        <v>T10_1</v>
      </c>
      <c r="W24" s="165" t="str">
        <f t="shared" si="1"/>
        <v>T10_2</v>
      </c>
    </row>
    <row r="25" spans="19:23" x14ac:dyDescent="0.35">
      <c r="S25" s="694"/>
      <c r="T25" s="167"/>
      <c r="U25" s="161" t="str">
        <f t="shared" si="0"/>
        <v>T12_3</v>
      </c>
      <c r="V25" s="150" t="str">
        <f t="shared" si="1"/>
        <v>T12_1</v>
      </c>
      <c r="W25" s="154" t="str">
        <f t="shared" si="1"/>
        <v>T12_2</v>
      </c>
    </row>
    <row r="26" spans="19:23" x14ac:dyDescent="0.35">
      <c r="S26" s="694"/>
      <c r="T26" s="167"/>
      <c r="U26" s="161" t="str">
        <f t="shared" si="0"/>
        <v>T14_3</v>
      </c>
      <c r="V26" s="150" t="str">
        <f t="shared" si="1"/>
        <v>T14_1</v>
      </c>
      <c r="W26" s="154" t="str">
        <f t="shared" si="1"/>
        <v>T14_2</v>
      </c>
    </row>
    <row r="27" spans="19:23" x14ac:dyDescent="0.35">
      <c r="S27" s="694"/>
      <c r="T27" s="167"/>
      <c r="U27" s="161" t="str">
        <f t="shared" si="0"/>
        <v>T2_3</v>
      </c>
      <c r="V27" s="150" t="str">
        <f t="shared" si="1"/>
        <v>T2_1</v>
      </c>
      <c r="W27" s="154" t="str">
        <f t="shared" si="1"/>
        <v>T2_2</v>
      </c>
    </row>
    <row r="28" spans="19:23" ht="15" thickBot="1" x14ac:dyDescent="0.4">
      <c r="S28" s="694"/>
      <c r="T28" s="171"/>
      <c r="U28" s="169" t="str">
        <f t="shared" si="0"/>
        <v>T4_3</v>
      </c>
      <c r="V28" s="151" t="str">
        <f t="shared" si="1"/>
        <v>T4_1</v>
      </c>
      <c r="W28" s="170" t="str">
        <f t="shared" si="1"/>
        <v>T4_2</v>
      </c>
    </row>
    <row r="29" spans="19:23" x14ac:dyDescent="0.35">
      <c r="S29" s="694"/>
      <c r="T29" s="166"/>
      <c r="U29" s="160" t="str">
        <f t="shared" si="0"/>
        <v>T7_3</v>
      </c>
      <c r="V29" s="152" t="str">
        <f t="shared" si="1"/>
        <v>T7_1</v>
      </c>
      <c r="W29" s="153" t="str">
        <f t="shared" si="1"/>
        <v>T7_2</v>
      </c>
    </row>
    <row r="30" spans="19:23" x14ac:dyDescent="0.35">
      <c r="S30" s="694"/>
      <c r="T30" s="167"/>
      <c r="U30" s="161" t="str">
        <f t="shared" si="0"/>
        <v>T9_3</v>
      </c>
      <c r="V30" s="150" t="str">
        <f t="shared" si="1"/>
        <v>T9_1</v>
      </c>
      <c r="W30" s="154" t="str">
        <f t="shared" si="1"/>
        <v>T9_2</v>
      </c>
    </row>
    <row r="31" spans="19:23" x14ac:dyDescent="0.35">
      <c r="S31" s="694"/>
      <c r="T31" s="167"/>
      <c r="U31" s="161" t="str">
        <f t="shared" si="0"/>
        <v>T11_3</v>
      </c>
      <c r="V31" s="150" t="str">
        <f t="shared" si="1"/>
        <v>T11_1</v>
      </c>
      <c r="W31" s="154" t="str">
        <f t="shared" si="1"/>
        <v>T11_2</v>
      </c>
    </row>
    <row r="32" spans="19:23" x14ac:dyDescent="0.35">
      <c r="S32" s="694"/>
      <c r="T32" s="167"/>
      <c r="U32" s="161" t="str">
        <f t="shared" si="0"/>
        <v>T6_3</v>
      </c>
      <c r="V32" s="150" t="str">
        <f t="shared" si="1"/>
        <v>T6_1</v>
      </c>
      <c r="W32" s="154" t="str">
        <f t="shared" si="1"/>
        <v>T6_2</v>
      </c>
    </row>
    <row r="33" spans="19:23" ht="15" thickBot="1" x14ac:dyDescent="0.4">
      <c r="S33" s="695"/>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693"/>
      <c r="T36" s="166"/>
      <c r="U36" s="160" t="str">
        <f>W19</f>
        <v>T1_2</v>
      </c>
      <c r="V36" s="152" t="str">
        <f t="shared" ref="V36:W50" si="2">U19</f>
        <v>T1_3</v>
      </c>
      <c r="W36" s="153" t="str">
        <f t="shared" si="2"/>
        <v>T1_1</v>
      </c>
    </row>
    <row r="37" spans="19:23" x14ac:dyDescent="0.35">
      <c r="S37" s="694"/>
      <c r="T37" s="167"/>
      <c r="U37" s="161" t="str">
        <f t="shared" ref="U37:U50" si="3">W20</f>
        <v>T3_2</v>
      </c>
      <c r="V37" s="150" t="str">
        <f t="shared" si="2"/>
        <v>T3_3</v>
      </c>
      <c r="W37" s="154" t="str">
        <f t="shared" si="2"/>
        <v>T3_1</v>
      </c>
    </row>
    <row r="38" spans="19:23" x14ac:dyDescent="0.35">
      <c r="S38" s="694"/>
      <c r="T38" s="167"/>
      <c r="U38" s="161" t="str">
        <f t="shared" si="3"/>
        <v>T5_2</v>
      </c>
      <c r="V38" s="150" t="str">
        <f t="shared" si="2"/>
        <v>T5_3</v>
      </c>
      <c r="W38" s="154" t="str">
        <f t="shared" si="2"/>
        <v>T5_1</v>
      </c>
    </row>
    <row r="39" spans="19:23" x14ac:dyDescent="0.35">
      <c r="S39" s="694"/>
      <c r="T39" s="167"/>
      <c r="U39" s="161" t="str">
        <f t="shared" si="3"/>
        <v>T13_2</v>
      </c>
      <c r="V39" s="150" t="str">
        <f t="shared" si="2"/>
        <v>T13_3</v>
      </c>
      <c r="W39" s="154" t="str">
        <f t="shared" si="2"/>
        <v>T13_1</v>
      </c>
    </row>
    <row r="40" spans="19:23" ht="15" thickBot="1" x14ac:dyDescent="0.4">
      <c r="S40" s="694"/>
      <c r="T40" s="168"/>
      <c r="U40" s="162" t="str">
        <f t="shared" si="3"/>
        <v>T15_2</v>
      </c>
      <c r="V40" s="155" t="str">
        <f t="shared" si="2"/>
        <v>T15_3</v>
      </c>
      <c r="W40" s="156" t="str">
        <f t="shared" si="2"/>
        <v>T15_1</v>
      </c>
    </row>
    <row r="41" spans="19:23" x14ac:dyDescent="0.35">
      <c r="S41" s="694"/>
      <c r="T41" s="172"/>
      <c r="U41" s="163" t="str">
        <f t="shared" si="3"/>
        <v>T10_2</v>
      </c>
      <c r="V41" s="164" t="str">
        <f t="shared" si="2"/>
        <v>T10_3</v>
      </c>
      <c r="W41" s="165" t="str">
        <f t="shared" si="2"/>
        <v>T10_1</v>
      </c>
    </row>
    <row r="42" spans="19:23" x14ac:dyDescent="0.35">
      <c r="S42" s="694"/>
      <c r="T42" s="167"/>
      <c r="U42" s="161" t="str">
        <f t="shared" si="3"/>
        <v>T12_2</v>
      </c>
      <c r="V42" s="150" t="str">
        <f t="shared" si="2"/>
        <v>T12_3</v>
      </c>
      <c r="W42" s="154" t="str">
        <f t="shared" si="2"/>
        <v>T12_1</v>
      </c>
    </row>
    <row r="43" spans="19:23" x14ac:dyDescent="0.35">
      <c r="S43" s="694"/>
      <c r="T43" s="167"/>
      <c r="U43" s="161" t="str">
        <f t="shared" si="3"/>
        <v>T14_2</v>
      </c>
      <c r="V43" s="150" t="str">
        <f t="shared" si="2"/>
        <v>T14_3</v>
      </c>
      <c r="W43" s="154" t="str">
        <f t="shared" si="2"/>
        <v>T14_1</v>
      </c>
    </row>
    <row r="44" spans="19:23" x14ac:dyDescent="0.35">
      <c r="S44" s="694"/>
      <c r="T44" s="167"/>
      <c r="U44" s="161" t="str">
        <f t="shared" si="3"/>
        <v>T2_2</v>
      </c>
      <c r="V44" s="150" t="str">
        <f t="shared" si="2"/>
        <v>T2_3</v>
      </c>
      <c r="W44" s="154" t="str">
        <f t="shared" si="2"/>
        <v>T2_1</v>
      </c>
    </row>
    <row r="45" spans="19:23" ht="15" thickBot="1" x14ac:dyDescent="0.4">
      <c r="S45" s="694"/>
      <c r="T45" s="171"/>
      <c r="U45" s="169" t="str">
        <f t="shared" si="3"/>
        <v>T4_2</v>
      </c>
      <c r="V45" s="151" t="str">
        <f t="shared" si="2"/>
        <v>T4_3</v>
      </c>
      <c r="W45" s="170" t="str">
        <f t="shared" si="2"/>
        <v>T4_1</v>
      </c>
    </row>
    <row r="46" spans="19:23" x14ac:dyDescent="0.35">
      <c r="S46" s="694"/>
      <c r="T46" s="166"/>
      <c r="U46" s="160" t="str">
        <f t="shared" si="3"/>
        <v>T7_2</v>
      </c>
      <c r="V46" s="152" t="str">
        <f t="shared" si="2"/>
        <v>T7_3</v>
      </c>
      <c r="W46" s="153" t="str">
        <f t="shared" si="2"/>
        <v>T7_1</v>
      </c>
    </row>
    <row r="47" spans="19:23" x14ac:dyDescent="0.35">
      <c r="S47" s="694"/>
      <c r="T47" s="167"/>
      <c r="U47" s="161" t="str">
        <f t="shared" si="3"/>
        <v>T9_2</v>
      </c>
      <c r="V47" s="150" t="str">
        <f t="shared" si="2"/>
        <v>T9_3</v>
      </c>
      <c r="W47" s="154" t="str">
        <f t="shared" si="2"/>
        <v>T9_1</v>
      </c>
    </row>
    <row r="48" spans="19:23" x14ac:dyDescent="0.35">
      <c r="S48" s="694"/>
      <c r="T48" s="167"/>
      <c r="U48" s="161" t="str">
        <f t="shared" si="3"/>
        <v>T11_2</v>
      </c>
      <c r="V48" s="150" t="str">
        <f t="shared" si="2"/>
        <v>T11_3</v>
      </c>
      <c r="W48" s="154" t="str">
        <f t="shared" si="2"/>
        <v>T11_1</v>
      </c>
    </row>
    <row r="49" spans="19:23" x14ac:dyDescent="0.35">
      <c r="S49" s="694"/>
      <c r="T49" s="167"/>
      <c r="U49" s="161" t="str">
        <f t="shared" si="3"/>
        <v>T6_2</v>
      </c>
      <c r="V49" s="150" t="str">
        <f t="shared" si="2"/>
        <v>T6_3</v>
      </c>
      <c r="W49" s="154" t="str">
        <f t="shared" si="2"/>
        <v>T6_1</v>
      </c>
    </row>
    <row r="50" spans="19:23" ht="15" thickBot="1" x14ac:dyDescent="0.4">
      <c r="S50" s="695"/>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278</v>
      </c>
      <c r="B1" s="296" t="s">
        <v>83</v>
      </c>
      <c r="C1" s="297"/>
      <c r="D1" s="298"/>
    </row>
    <row r="2" spans="1:4" x14ac:dyDescent="0.35">
      <c r="A2" s="299" t="s">
        <v>145</v>
      </c>
      <c r="B2" s="300" t="s">
        <v>279</v>
      </c>
      <c r="C2" s="300"/>
      <c r="D2" s="301"/>
    </row>
    <row r="3" spans="1:4" x14ac:dyDescent="0.35">
      <c r="A3" s="299" t="s">
        <v>301</v>
      </c>
      <c r="B3" s="300" t="s">
        <v>302</v>
      </c>
      <c r="C3" s="300"/>
      <c r="D3" s="301"/>
    </row>
    <row r="4" spans="1:4" ht="84" x14ac:dyDescent="0.35">
      <c r="A4" s="302" t="s">
        <v>306</v>
      </c>
      <c r="B4" s="303" t="s">
        <v>307</v>
      </c>
      <c r="C4" s="363" t="s">
        <v>305</v>
      </c>
      <c r="D4" s="304" t="s">
        <v>6</v>
      </c>
    </row>
    <row r="5" spans="1:4" ht="94.5" x14ac:dyDescent="0.35">
      <c r="A5" s="302" t="s">
        <v>312</v>
      </c>
      <c r="B5" s="303" t="s">
        <v>313</v>
      </c>
      <c r="C5" s="303" t="s">
        <v>314</v>
      </c>
      <c r="D5" s="304" t="s">
        <v>7</v>
      </c>
    </row>
    <row r="6" spans="1:4" ht="63" x14ac:dyDescent="0.35">
      <c r="A6" s="302" t="s">
        <v>321</v>
      </c>
      <c r="B6" s="303" t="s">
        <v>322</v>
      </c>
      <c r="C6" s="303" t="s">
        <v>323</v>
      </c>
      <c r="D6" s="304" t="s">
        <v>7</v>
      </c>
    </row>
    <row r="7" spans="1:4" x14ac:dyDescent="0.35">
      <c r="A7" s="299" t="s">
        <v>330</v>
      </c>
      <c r="B7" s="300" t="s">
        <v>331</v>
      </c>
      <c r="C7" s="300"/>
      <c r="D7" s="301"/>
    </row>
    <row r="8" spans="1:4" ht="31.5" x14ac:dyDescent="0.35">
      <c r="A8" s="302" t="s">
        <v>332</v>
      </c>
      <c r="B8" s="303" t="s">
        <v>333</v>
      </c>
      <c r="C8" s="697" t="s">
        <v>334</v>
      </c>
      <c r="D8" s="304" t="s">
        <v>6</v>
      </c>
    </row>
    <row r="9" spans="1:4" x14ac:dyDescent="0.35">
      <c r="A9" s="302" t="s">
        <v>335</v>
      </c>
      <c r="B9" s="303" t="s">
        <v>336</v>
      </c>
      <c r="C9" s="698"/>
      <c r="D9" s="304" t="s">
        <v>6</v>
      </c>
    </row>
    <row r="10" spans="1:4" ht="21" x14ac:dyDescent="0.35">
      <c r="A10" s="302" t="s">
        <v>337</v>
      </c>
      <c r="B10" s="303" t="s">
        <v>338</v>
      </c>
      <c r="C10" s="698"/>
      <c r="D10" s="304" t="s">
        <v>6</v>
      </c>
    </row>
    <row r="11" spans="1:4" x14ac:dyDescent="0.35">
      <c r="A11" s="302" t="s">
        <v>339</v>
      </c>
      <c r="B11" s="303" t="s">
        <v>340</v>
      </c>
      <c r="C11" s="699"/>
      <c r="D11" s="304" t="s">
        <v>6</v>
      </c>
    </row>
    <row r="12" spans="1:4" x14ac:dyDescent="0.35">
      <c r="A12"/>
      <c r="B12"/>
      <c r="C12"/>
      <c r="D12"/>
    </row>
    <row r="13" spans="1:4" x14ac:dyDescent="0.35">
      <c r="A13" s="306" t="s">
        <v>341</v>
      </c>
      <c r="B13" s="307" t="s">
        <v>82</v>
      </c>
      <c r="C13" s="308"/>
      <c r="D13" s="309"/>
    </row>
    <row r="14" spans="1:4" x14ac:dyDescent="0.35">
      <c r="A14" s="310" t="s">
        <v>184</v>
      </c>
      <c r="B14" s="311" t="s">
        <v>342</v>
      </c>
      <c r="C14" s="311"/>
      <c r="D14" s="312"/>
    </row>
    <row r="15" spans="1:4" x14ac:dyDescent="0.35">
      <c r="A15" s="313" t="s">
        <v>343</v>
      </c>
      <c r="B15" s="314" t="s">
        <v>344</v>
      </c>
      <c r="C15" s="703" t="s">
        <v>345</v>
      </c>
      <c r="D15" s="315" t="s">
        <v>6</v>
      </c>
    </row>
    <row r="16" spans="1:4" x14ac:dyDescent="0.35">
      <c r="A16" s="313" t="s">
        <v>346</v>
      </c>
      <c r="B16" s="314" t="s">
        <v>347</v>
      </c>
      <c r="C16" s="709"/>
      <c r="D16" s="315" t="s">
        <v>6</v>
      </c>
    </row>
    <row r="17" spans="1:4" x14ac:dyDescent="0.35">
      <c r="A17" s="313" t="s">
        <v>348</v>
      </c>
      <c r="B17" s="314" t="s">
        <v>349</v>
      </c>
      <c r="C17" s="709"/>
      <c r="D17" s="315" t="s">
        <v>6</v>
      </c>
    </row>
    <row r="18" spans="1:4" x14ac:dyDescent="0.35">
      <c r="A18" s="313" t="s">
        <v>350</v>
      </c>
      <c r="B18" s="314" t="s">
        <v>351</v>
      </c>
      <c r="C18" s="704"/>
      <c r="D18" s="315" t="s">
        <v>6</v>
      </c>
    </row>
    <row r="19" spans="1:4" x14ac:dyDescent="0.35">
      <c r="A19" s="310" t="s">
        <v>185</v>
      </c>
      <c r="B19" s="311" t="s">
        <v>352</v>
      </c>
      <c r="C19" s="311"/>
      <c r="D19" s="312"/>
    </row>
    <row r="20" spans="1:4" ht="31.5" x14ac:dyDescent="0.35">
      <c r="A20" s="313" t="s">
        <v>353</v>
      </c>
      <c r="B20" s="314" t="s">
        <v>354</v>
      </c>
      <c r="C20" s="314" t="s">
        <v>355</v>
      </c>
      <c r="D20" s="315" t="s">
        <v>6</v>
      </c>
    </row>
    <row r="21" spans="1:4" x14ac:dyDescent="0.35">
      <c r="A21" s="313" t="s">
        <v>356</v>
      </c>
      <c r="B21" s="314" t="s">
        <v>357</v>
      </c>
      <c r="C21" s="703" t="s">
        <v>358</v>
      </c>
      <c r="D21" s="315" t="s">
        <v>7</v>
      </c>
    </row>
    <row r="22" spans="1:4" x14ac:dyDescent="0.35">
      <c r="A22" s="313" t="s">
        <v>359</v>
      </c>
      <c r="B22" s="314" t="s">
        <v>360</v>
      </c>
      <c r="C22" s="704"/>
      <c r="D22" s="315" t="s">
        <v>7</v>
      </c>
    </row>
    <row r="23" spans="1:4" ht="52.5" x14ac:dyDescent="0.35">
      <c r="A23" s="313" t="s">
        <v>373</v>
      </c>
      <c r="B23" s="314" t="s">
        <v>374</v>
      </c>
      <c r="C23" s="314" t="s">
        <v>375</v>
      </c>
      <c r="D23" s="315" t="s">
        <v>7</v>
      </c>
    </row>
    <row r="24" spans="1:4" ht="52.5" x14ac:dyDescent="0.35">
      <c r="A24" s="313" t="s">
        <v>376</v>
      </c>
      <c r="B24" s="314" t="s">
        <v>377</v>
      </c>
      <c r="C24" s="314" t="s">
        <v>378</v>
      </c>
      <c r="D24" s="315" t="s">
        <v>6</v>
      </c>
    </row>
    <row r="25" spans="1:4" ht="73.5" x14ac:dyDescent="0.35">
      <c r="A25" s="313" t="s">
        <v>379</v>
      </c>
      <c r="B25" s="314" t="s">
        <v>380</v>
      </c>
      <c r="C25" s="314" t="s">
        <v>381</v>
      </c>
      <c r="D25" s="315" t="s">
        <v>7</v>
      </c>
    </row>
    <row r="26" spans="1:4" ht="31.5" x14ac:dyDescent="0.35">
      <c r="A26" s="316" t="s">
        <v>396</v>
      </c>
      <c r="B26" s="314" t="s">
        <v>397</v>
      </c>
      <c r="C26" s="314" t="s">
        <v>398</v>
      </c>
      <c r="D26" s="315" t="s">
        <v>7</v>
      </c>
    </row>
    <row r="27" spans="1:4" x14ac:dyDescent="0.35">
      <c r="A27" s="310" t="s">
        <v>402</v>
      </c>
      <c r="B27" s="311" t="s">
        <v>403</v>
      </c>
      <c r="C27" s="311"/>
      <c r="D27" s="312"/>
    </row>
    <row r="28" spans="1:4" ht="31.5" x14ac:dyDescent="0.35">
      <c r="A28" s="313" t="s">
        <v>407</v>
      </c>
      <c r="B28" s="314" t="s">
        <v>408</v>
      </c>
      <c r="C28" s="314" t="s">
        <v>409</v>
      </c>
      <c r="D28" s="315" t="s">
        <v>6</v>
      </c>
    </row>
    <row r="29" spans="1:4" ht="31.5" x14ac:dyDescent="0.35">
      <c r="A29" s="313" t="s">
        <v>410</v>
      </c>
      <c r="B29" s="314" t="s">
        <v>411</v>
      </c>
      <c r="C29" s="314"/>
      <c r="D29" s="315" t="s">
        <v>6</v>
      </c>
    </row>
    <row r="30" spans="1:4" x14ac:dyDescent="0.35">
      <c r="A30" s="292"/>
      <c r="B30" s="293"/>
      <c r="C30" s="293"/>
      <c r="D30" s="294"/>
    </row>
    <row r="31" spans="1:4" x14ac:dyDescent="0.35">
      <c r="A31" s="317" t="s">
        <v>412</v>
      </c>
      <c r="B31" s="318" t="s">
        <v>84</v>
      </c>
      <c r="C31" s="319"/>
      <c r="D31" s="319"/>
    </row>
    <row r="32" spans="1:4" x14ac:dyDescent="0.35">
      <c r="A32" s="320" t="s">
        <v>146</v>
      </c>
      <c r="B32" s="321" t="s">
        <v>413</v>
      </c>
      <c r="C32" s="321"/>
      <c r="D32" s="322"/>
    </row>
    <row r="33" spans="1:4" ht="42" x14ac:dyDescent="0.35">
      <c r="A33" s="323" t="s">
        <v>417</v>
      </c>
      <c r="B33" s="324" t="s">
        <v>418</v>
      </c>
      <c r="C33" s="324" t="s">
        <v>419</v>
      </c>
      <c r="D33" s="325" t="s">
        <v>7</v>
      </c>
    </row>
    <row r="34" spans="1:4" ht="42" x14ac:dyDescent="0.35">
      <c r="A34" s="323" t="s">
        <v>420</v>
      </c>
      <c r="B34" s="324" t="s">
        <v>421</v>
      </c>
      <c r="C34" s="324" t="s">
        <v>422</v>
      </c>
      <c r="D34" s="325" t="s">
        <v>7</v>
      </c>
    </row>
    <row r="35" spans="1:4" ht="63" x14ac:dyDescent="0.35">
      <c r="A35" s="323" t="s">
        <v>426</v>
      </c>
      <c r="B35" s="324" t="s">
        <v>427</v>
      </c>
      <c r="C35" s="324" t="s">
        <v>428</v>
      </c>
      <c r="D35" s="325" t="s">
        <v>7</v>
      </c>
    </row>
    <row r="36" spans="1:4" x14ac:dyDescent="0.35">
      <c r="A36" s="320" t="s">
        <v>163</v>
      </c>
      <c r="B36" s="321" t="s">
        <v>429</v>
      </c>
      <c r="C36" s="321"/>
      <c r="D36" s="322"/>
    </row>
    <row r="37" spans="1:4" ht="21" x14ac:dyDescent="0.35">
      <c r="A37" s="323" t="s">
        <v>438</v>
      </c>
      <c r="B37" s="324" t="s">
        <v>439</v>
      </c>
      <c r="C37" s="362" t="s">
        <v>440</v>
      </c>
      <c r="D37" s="325" t="s">
        <v>6</v>
      </c>
    </row>
    <row r="38" spans="1:4" ht="21" x14ac:dyDescent="0.35">
      <c r="A38" s="323" t="s">
        <v>449</v>
      </c>
      <c r="B38" s="324" t="s">
        <v>450</v>
      </c>
      <c r="C38" s="705" t="s">
        <v>451</v>
      </c>
      <c r="D38" s="325" t="s">
        <v>7</v>
      </c>
    </row>
    <row r="39" spans="1:4" ht="21" x14ac:dyDescent="0.35">
      <c r="A39" s="323" t="s">
        <v>452</v>
      </c>
      <c r="B39" s="324" t="s">
        <v>453</v>
      </c>
      <c r="C39" s="706"/>
      <c r="D39" s="325" t="s">
        <v>7</v>
      </c>
    </row>
    <row r="40" spans="1:4" x14ac:dyDescent="0.35">
      <c r="A40" s="320" t="s">
        <v>454</v>
      </c>
      <c r="B40" s="321" t="s">
        <v>455</v>
      </c>
      <c r="C40" s="321"/>
      <c r="D40" s="322"/>
    </row>
    <row r="41" spans="1:4" ht="52.5" x14ac:dyDescent="0.35">
      <c r="A41" s="323" t="s">
        <v>456</v>
      </c>
      <c r="B41" s="324" t="s">
        <v>457</v>
      </c>
      <c r="C41" s="324" t="s">
        <v>458</v>
      </c>
      <c r="D41" s="325" t="s">
        <v>6</v>
      </c>
    </row>
    <row r="42" spans="1:4" ht="63" x14ac:dyDescent="0.35">
      <c r="A42" s="323" t="s">
        <v>459</v>
      </c>
      <c r="B42" s="324" t="s">
        <v>460</v>
      </c>
      <c r="C42" s="324" t="s">
        <v>461</v>
      </c>
      <c r="D42" s="325" t="s">
        <v>7</v>
      </c>
    </row>
    <row r="43" spans="1:4" ht="52.5" x14ac:dyDescent="0.35">
      <c r="A43" s="323" t="s">
        <v>462</v>
      </c>
      <c r="B43" s="324" t="s">
        <v>463</v>
      </c>
      <c r="C43" s="324" t="s">
        <v>464</v>
      </c>
      <c r="D43" s="325" t="s">
        <v>7</v>
      </c>
    </row>
    <row r="44" spans="1:4" x14ac:dyDescent="0.35">
      <c r="A44" s="292"/>
      <c r="B44" s="293"/>
      <c r="C44" s="326"/>
      <c r="D44" s="294"/>
    </row>
    <row r="45" spans="1:4" x14ac:dyDescent="0.35">
      <c r="A45" s="327" t="s">
        <v>465</v>
      </c>
      <c r="B45" s="328" t="s">
        <v>85</v>
      </c>
      <c r="C45" s="329"/>
      <c r="D45" s="329"/>
    </row>
    <row r="46" spans="1:4" x14ac:dyDescent="0.35">
      <c r="A46" s="330" t="s">
        <v>466</v>
      </c>
      <c r="B46" s="331" t="s">
        <v>467</v>
      </c>
      <c r="C46" s="293"/>
      <c r="D46" s="294"/>
    </row>
    <row r="47" spans="1:4" x14ac:dyDescent="0.35">
      <c r="A47" s="330" t="s">
        <v>475</v>
      </c>
      <c r="B47" s="331" t="s">
        <v>476</v>
      </c>
      <c r="C47" s="293"/>
      <c r="D47" s="294"/>
    </row>
    <row r="48" spans="1:4" x14ac:dyDescent="0.35">
      <c r="A48" s="332" t="s">
        <v>477</v>
      </c>
      <c r="B48" s="333" t="s">
        <v>478</v>
      </c>
      <c r="C48" s="333"/>
      <c r="D48" s="334" t="s">
        <v>6</v>
      </c>
    </row>
    <row r="49" spans="1:4" ht="21" x14ac:dyDescent="0.35">
      <c r="A49" s="332" t="s">
        <v>487</v>
      </c>
      <c r="B49" s="333" t="s">
        <v>488</v>
      </c>
      <c r="C49" s="333"/>
      <c r="D49" s="334" t="s">
        <v>7</v>
      </c>
    </row>
    <row r="50" spans="1:4" x14ac:dyDescent="0.35">
      <c r="A50" s="330" t="s">
        <v>489</v>
      </c>
      <c r="B50" s="331" t="s">
        <v>490</v>
      </c>
      <c r="C50" s="293"/>
      <c r="D50" s="294"/>
    </row>
    <row r="51" spans="1:4" ht="21" x14ac:dyDescent="0.35">
      <c r="A51" s="332" t="s">
        <v>493</v>
      </c>
      <c r="B51" s="333" t="s">
        <v>494</v>
      </c>
      <c r="C51" s="333"/>
      <c r="D51" s="334" t="s">
        <v>7</v>
      </c>
    </row>
    <row r="52" spans="1:4" ht="42" x14ac:dyDescent="0.35">
      <c r="A52" s="332" t="s">
        <v>495</v>
      </c>
      <c r="B52" s="333" t="s">
        <v>496</v>
      </c>
      <c r="C52" s="333" t="s">
        <v>497</v>
      </c>
      <c r="D52" s="334" t="s">
        <v>7</v>
      </c>
    </row>
    <row r="53" spans="1:4" x14ac:dyDescent="0.35">
      <c r="A53" s="292"/>
      <c r="B53" s="293"/>
      <c r="C53" s="293"/>
      <c r="D53" s="294"/>
    </row>
    <row r="54" spans="1:4" x14ac:dyDescent="0.35">
      <c r="A54" s="335" t="s">
        <v>503</v>
      </c>
      <c r="B54" s="336" t="s">
        <v>86</v>
      </c>
      <c r="C54" s="337"/>
      <c r="D54" s="337"/>
    </row>
    <row r="55" spans="1:4" x14ac:dyDescent="0.35">
      <c r="A55" s="338" t="s">
        <v>504</v>
      </c>
      <c r="B55" s="339" t="s">
        <v>505</v>
      </c>
      <c r="C55" s="293"/>
      <c r="D55" s="294"/>
    </row>
    <row r="56" spans="1:4" ht="21" x14ac:dyDescent="0.35">
      <c r="A56" s="340" t="s">
        <v>515</v>
      </c>
      <c r="B56" s="341" t="s">
        <v>516</v>
      </c>
      <c r="C56" s="341" t="s">
        <v>517</v>
      </c>
      <c r="D56" s="342" t="s">
        <v>7</v>
      </c>
    </row>
    <row r="57" spans="1:4" ht="21" x14ac:dyDescent="0.35">
      <c r="A57" s="340" t="s">
        <v>520</v>
      </c>
      <c r="B57" s="341" t="s">
        <v>521</v>
      </c>
      <c r="C57" s="341"/>
      <c r="D57" s="342"/>
    </row>
    <row r="58" spans="1:4" x14ac:dyDescent="0.35">
      <c r="A58" s="338" t="s">
        <v>522</v>
      </c>
      <c r="B58" s="339" t="s">
        <v>523</v>
      </c>
      <c r="C58" s="293"/>
      <c r="D58" s="293"/>
    </row>
    <row r="59" spans="1:4" ht="63" x14ac:dyDescent="0.35">
      <c r="A59" s="340" t="s">
        <v>532</v>
      </c>
      <c r="B59" s="341" t="s">
        <v>533</v>
      </c>
      <c r="C59" s="341" t="s">
        <v>534</v>
      </c>
      <c r="D59" s="342" t="s">
        <v>7</v>
      </c>
    </row>
    <row r="60" spans="1:4" ht="31.5" x14ac:dyDescent="0.35">
      <c r="A60" s="340" t="s">
        <v>535</v>
      </c>
      <c r="B60" s="341" t="s">
        <v>536</v>
      </c>
      <c r="C60" s="341" t="s">
        <v>537</v>
      </c>
      <c r="D60" s="342" t="s">
        <v>6</v>
      </c>
    </row>
    <row r="61" spans="1:4" x14ac:dyDescent="0.35">
      <c r="A61" s="292"/>
      <c r="B61" s="293"/>
      <c r="C61" s="293"/>
      <c r="D61" s="294"/>
    </row>
    <row r="62" spans="1:4" x14ac:dyDescent="0.35">
      <c r="A62" s="343" t="s">
        <v>538</v>
      </c>
      <c r="B62" s="344" t="s">
        <v>539</v>
      </c>
      <c r="C62" s="345"/>
      <c r="D62" s="346"/>
    </row>
    <row r="63" spans="1:4" x14ac:dyDescent="0.35">
      <c r="A63" s="347" t="s">
        <v>540</v>
      </c>
      <c r="B63" s="348" t="s">
        <v>541</v>
      </c>
      <c r="C63" s="293"/>
      <c r="D63" s="294"/>
    </row>
    <row r="64" spans="1:4" x14ac:dyDescent="0.35">
      <c r="A64" s="349" t="s">
        <v>542</v>
      </c>
      <c r="B64" s="350" t="s">
        <v>543</v>
      </c>
      <c r="C64" s="350"/>
      <c r="D64" s="351" t="s">
        <v>6</v>
      </c>
    </row>
    <row r="65" spans="1:4" x14ac:dyDescent="0.35">
      <c r="A65" s="347" t="s">
        <v>544</v>
      </c>
      <c r="B65" s="348" t="s">
        <v>545</v>
      </c>
      <c r="C65" s="293"/>
      <c r="D65" s="294"/>
    </row>
    <row r="66" spans="1:4" ht="42" x14ac:dyDescent="0.35">
      <c r="A66" s="352" t="s">
        <v>546</v>
      </c>
      <c r="B66" s="350" t="s">
        <v>547</v>
      </c>
      <c r="C66" s="350" t="s">
        <v>548</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H118"/>
  <sheetViews>
    <sheetView topLeftCell="A29" zoomScale="80" zoomScaleNormal="80" workbookViewId="0">
      <selection activeCell="A34" sqref="A34"/>
    </sheetView>
  </sheetViews>
  <sheetFormatPr baseColWidth="10" defaultColWidth="11.453125" defaultRowHeight="14.5" x14ac:dyDescent="0.35"/>
  <cols>
    <col min="1" max="1" width="15.26953125" style="173" customWidth="1"/>
    <col min="2" max="2" width="41.08984375" style="174" customWidth="1"/>
    <col min="3" max="3" width="73.6328125" style="174" customWidth="1"/>
    <col min="4" max="4" width="5" style="174" customWidth="1"/>
    <col min="5" max="5" width="33.36328125" style="288" customWidth="1"/>
    <col min="6" max="6" width="5" style="289" customWidth="1"/>
    <col min="7" max="7" width="41.08984375" style="289" customWidth="1"/>
    <col min="8" max="8" width="41.08984375" style="177" customWidth="1"/>
    <col min="9" max="9" width="5" style="178" customWidth="1"/>
    <col min="10" max="16384" width="11.453125" style="178"/>
  </cols>
  <sheetData>
    <row r="1" spans="1:8" x14ac:dyDescent="0.35">
      <c r="A1" s="721" t="s">
        <v>559</v>
      </c>
      <c r="B1" s="721"/>
      <c r="C1" s="721"/>
      <c r="D1" s="721"/>
    </row>
    <row r="2" spans="1:8" s="869" customFormat="1" ht="50.5" customHeight="1" x14ac:dyDescent="0.35">
      <c r="A2" s="870" t="str">
        <f>B3&amp;CHAR(10)&amp;B4&amp;CHAR(10)&amp;B5&amp;CHAR(10)&amp;B6</f>
        <v>Caractériser un constituant de la chaine de puissance.
Compléter un modèle multiphysique.
Associer un modèle aux composants des chaines fonctionnelles.
Simplifier un modèle.</v>
      </c>
      <c r="B2" s="870"/>
      <c r="C2" s="870"/>
      <c r="D2" s="870"/>
      <c r="E2" s="288"/>
      <c r="F2" s="174"/>
      <c r="G2" s="174"/>
      <c r="H2" s="868"/>
    </row>
    <row r="3" spans="1:8" ht="94.5" x14ac:dyDescent="0.35">
      <c r="A3" s="725" t="s">
        <v>312</v>
      </c>
      <c r="B3" s="726" t="s">
        <v>313</v>
      </c>
      <c r="C3" s="726" t="s">
        <v>314</v>
      </c>
      <c r="D3" s="727" t="s">
        <v>7</v>
      </c>
      <c r="E3" s="724"/>
    </row>
    <row r="4" spans="1:8" x14ac:dyDescent="0.35">
      <c r="A4" s="725" t="s">
        <v>356</v>
      </c>
      <c r="B4" s="728" t="s">
        <v>357</v>
      </c>
      <c r="C4" s="743" t="s">
        <v>358</v>
      </c>
      <c r="D4" s="727" t="s">
        <v>7</v>
      </c>
    </row>
    <row r="5" spans="1:8" ht="14.5" customHeight="1" x14ac:dyDescent="0.35">
      <c r="A5" s="725" t="s">
        <v>359</v>
      </c>
      <c r="B5" s="728" t="s">
        <v>360</v>
      </c>
      <c r="C5" s="744"/>
      <c r="D5" s="727" t="s">
        <v>7</v>
      </c>
      <c r="E5" s="724"/>
    </row>
    <row r="6" spans="1:8" ht="52.5" x14ac:dyDescent="0.35">
      <c r="A6" s="725" t="s">
        <v>373</v>
      </c>
      <c r="B6" s="728" t="s">
        <v>374</v>
      </c>
      <c r="C6" s="728" t="s">
        <v>375</v>
      </c>
      <c r="D6" s="727" t="s">
        <v>7</v>
      </c>
      <c r="E6" s="724"/>
    </row>
    <row r="8" spans="1:8" x14ac:dyDescent="0.35">
      <c r="A8" s="722" t="s">
        <v>560</v>
      </c>
      <c r="B8" s="722"/>
      <c r="C8" s="722"/>
      <c r="D8" s="722"/>
    </row>
    <row r="9" spans="1:8" ht="26" customHeight="1" x14ac:dyDescent="0.35">
      <c r="A9" s="873" t="str">
        <f>B10&amp;CHAR(10)&amp;B11</f>
        <v>Déterminer les caractéristiques d'un solide ou d'un ensemble de solides indéformables.
Modifier un modèle pour le rendre isostatique.</v>
      </c>
      <c r="B9" s="873"/>
      <c r="C9" s="873"/>
      <c r="D9" s="873"/>
    </row>
    <row r="10" spans="1:8" ht="73.5" x14ac:dyDescent="0.35">
      <c r="A10" s="732" t="s">
        <v>379</v>
      </c>
      <c r="B10" s="730" t="s">
        <v>380</v>
      </c>
      <c r="C10" s="730" t="s">
        <v>381</v>
      </c>
      <c r="D10" s="731" t="s">
        <v>7</v>
      </c>
    </row>
    <row r="11" spans="1:8" ht="31.5" x14ac:dyDescent="0.35">
      <c r="A11" s="729" t="s">
        <v>396</v>
      </c>
      <c r="B11" s="730" t="s">
        <v>397</v>
      </c>
      <c r="C11" s="730" t="s">
        <v>398</v>
      </c>
      <c r="D11" s="731" t="s">
        <v>7</v>
      </c>
    </row>
    <row r="13" spans="1:8" x14ac:dyDescent="0.35">
      <c r="A13" s="723" t="s">
        <v>561</v>
      </c>
      <c r="B13" s="723"/>
      <c r="C13" s="723"/>
      <c r="D13" s="723"/>
    </row>
    <row r="14" spans="1:8" ht="36.5" customHeight="1" x14ac:dyDescent="0.35">
      <c r="A14" s="881" t="str">
        <f>B15&amp;CHAR(10)&amp;B16&amp;CHAR(10)&amp;B17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4" s="881"/>
      <c r="C14" s="881"/>
      <c r="D14" s="881"/>
    </row>
    <row r="15" spans="1:8" ht="42" x14ac:dyDescent="0.35">
      <c r="A15" s="734" t="s">
        <v>426</v>
      </c>
      <c r="B15" s="735" t="s">
        <v>427</v>
      </c>
      <c r="C15" s="735" t="s">
        <v>568</v>
      </c>
      <c r="D15" s="736" t="s">
        <v>7</v>
      </c>
    </row>
    <row r="16" spans="1:8" ht="21" x14ac:dyDescent="0.35">
      <c r="A16" s="734" t="s">
        <v>449</v>
      </c>
      <c r="B16" s="735" t="s">
        <v>450</v>
      </c>
      <c r="C16" s="737" t="s">
        <v>567</v>
      </c>
      <c r="D16" s="736" t="s">
        <v>7</v>
      </c>
    </row>
    <row r="17" spans="1:8" ht="21" x14ac:dyDescent="0.35">
      <c r="A17" s="734" t="s">
        <v>452</v>
      </c>
      <c r="B17" s="735" t="s">
        <v>453</v>
      </c>
      <c r="C17" s="738"/>
      <c r="D17" s="736" t="s">
        <v>7</v>
      </c>
    </row>
    <row r="19" spans="1:8" x14ac:dyDescent="0.35">
      <c r="A19" s="733" t="s">
        <v>562</v>
      </c>
      <c r="B19" s="733"/>
      <c r="C19" s="733"/>
      <c r="D19" s="733"/>
    </row>
    <row r="20" spans="1:8" ht="36.5" customHeight="1" x14ac:dyDescent="0.35">
      <c r="A20" s="882" t="str">
        <f>B21&amp;CHAR(10)&amp;B22&amp;CHAR(10)&amp;B23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0" s="882"/>
      <c r="C20" s="882"/>
      <c r="D20" s="882"/>
    </row>
    <row r="21" spans="1:8" ht="31.5" x14ac:dyDescent="0.35">
      <c r="A21" s="739" t="s">
        <v>426</v>
      </c>
      <c r="B21" s="740" t="s">
        <v>427</v>
      </c>
      <c r="C21" s="740" t="s">
        <v>569</v>
      </c>
      <c r="D21" s="741" t="s">
        <v>7</v>
      </c>
    </row>
    <row r="22" spans="1:8" ht="24.5" customHeight="1" x14ac:dyDescent="0.35">
      <c r="A22" s="739" t="s">
        <v>449</v>
      </c>
      <c r="B22" s="740" t="s">
        <v>450</v>
      </c>
      <c r="C22" s="871" t="s">
        <v>566</v>
      </c>
      <c r="D22" s="741" t="s">
        <v>7</v>
      </c>
    </row>
    <row r="23" spans="1:8" ht="24.5" customHeight="1" x14ac:dyDescent="0.35">
      <c r="A23" s="739" t="s">
        <v>452</v>
      </c>
      <c r="B23" s="740" t="s">
        <v>453</v>
      </c>
      <c r="C23" s="872"/>
      <c r="D23" s="741" t="s">
        <v>7</v>
      </c>
    </row>
    <row r="25" spans="1:8" s="288" customFormat="1" x14ac:dyDescent="0.35">
      <c r="A25" s="742" t="s">
        <v>565</v>
      </c>
      <c r="B25" s="742"/>
      <c r="C25" s="742"/>
      <c r="D25" s="742"/>
    </row>
    <row r="26" spans="1:8" ht="51" customHeight="1" x14ac:dyDescent="0.35">
      <c r="A26" s="886" t="str">
        <f>B27&amp;CHAR(10)&amp;B28&amp;CHAR(10)&amp;B29&amp;CHAR(10)&amp;B30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6" s="886"/>
      <c r="C26" s="886"/>
      <c r="D26" s="886"/>
    </row>
    <row r="27" spans="1:8" s="288" customFormat="1" ht="52.5" x14ac:dyDescent="0.35">
      <c r="A27" s="851" t="s">
        <v>459</v>
      </c>
      <c r="B27" s="852" t="s">
        <v>460</v>
      </c>
      <c r="C27" s="852" t="s">
        <v>461</v>
      </c>
      <c r="D27" s="853" t="s">
        <v>7</v>
      </c>
    </row>
    <row r="28" spans="1:8" s="288" customFormat="1" ht="42" x14ac:dyDescent="0.35">
      <c r="A28" s="854" t="s">
        <v>321</v>
      </c>
      <c r="B28" s="855" t="s">
        <v>322</v>
      </c>
      <c r="C28" s="855" t="s">
        <v>323</v>
      </c>
      <c r="D28" s="856" t="s">
        <v>7</v>
      </c>
    </row>
    <row r="29" spans="1:8" s="288" customFormat="1" ht="21" x14ac:dyDescent="0.35">
      <c r="A29" s="851" t="s">
        <v>420</v>
      </c>
      <c r="B29" s="852" t="s">
        <v>421</v>
      </c>
      <c r="C29" s="852" t="s">
        <v>422</v>
      </c>
      <c r="D29" s="853" t="s">
        <v>7</v>
      </c>
    </row>
    <row r="30" spans="1:8" ht="42" x14ac:dyDescent="0.35">
      <c r="A30" s="851" t="s">
        <v>462</v>
      </c>
      <c r="B30" s="852" t="s">
        <v>463</v>
      </c>
      <c r="C30" s="852" t="s">
        <v>464</v>
      </c>
      <c r="D30" s="853" t="s">
        <v>7</v>
      </c>
    </row>
    <row r="31" spans="1:8" s="288" customFormat="1" x14ac:dyDescent="0.35">
      <c r="F31" s="289"/>
      <c r="G31" s="289"/>
      <c r="H31" s="177"/>
    </row>
    <row r="32" spans="1:8" s="288" customFormat="1" x14ac:dyDescent="0.35">
      <c r="A32" s="745" t="s">
        <v>563</v>
      </c>
      <c r="B32" s="745"/>
      <c r="C32" s="745"/>
      <c r="D32" s="745"/>
      <c r="F32" s="289"/>
      <c r="G32" s="289"/>
      <c r="H32" s="177"/>
    </row>
    <row r="33" spans="1:4" ht="51" customHeight="1" x14ac:dyDescent="0.35">
      <c r="A33" s="894" t="str">
        <f>B34&amp;CHAR(10)&amp;B35&amp;CHAR(10)&amp;B36&amp;CHAR(10)&amp;B37&amp;CHAR(10)&amp;B38</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3" s="894"/>
      <c r="C33" s="894"/>
      <c r="D33" s="894"/>
    </row>
    <row r="34" spans="1:4" ht="31.5" x14ac:dyDescent="0.35">
      <c r="A34" s="857" t="s">
        <v>376</v>
      </c>
      <c r="B34" s="858" t="s">
        <v>377</v>
      </c>
      <c r="C34" s="858" t="s">
        <v>378</v>
      </c>
      <c r="D34" s="859" t="s">
        <v>6</v>
      </c>
    </row>
    <row r="35" spans="1:4" ht="31.5" x14ac:dyDescent="0.35">
      <c r="A35" s="857" t="s">
        <v>410</v>
      </c>
      <c r="B35" s="858" t="s">
        <v>411</v>
      </c>
      <c r="C35" s="858"/>
      <c r="D35" s="859" t="s">
        <v>6</v>
      </c>
    </row>
    <row r="36" spans="1:4" ht="21" x14ac:dyDescent="0.35">
      <c r="A36" s="857" t="s">
        <v>407</v>
      </c>
      <c r="B36" s="858" t="s">
        <v>408</v>
      </c>
      <c r="C36" s="858" t="s">
        <v>409</v>
      </c>
      <c r="D36" s="859" t="s">
        <v>6</v>
      </c>
    </row>
    <row r="37" spans="1:4" x14ac:dyDescent="0.35">
      <c r="A37" s="746" t="s">
        <v>438</v>
      </c>
      <c r="B37" s="747" t="s">
        <v>439</v>
      </c>
      <c r="C37" s="748" t="s">
        <v>440</v>
      </c>
      <c r="D37" s="749" t="s">
        <v>6</v>
      </c>
    </row>
    <row r="38" spans="1:4" s="288" customFormat="1" ht="21" x14ac:dyDescent="0.35">
      <c r="A38" s="746" t="s">
        <v>417</v>
      </c>
      <c r="B38" s="747" t="s">
        <v>418</v>
      </c>
      <c r="C38" s="747" t="s">
        <v>419</v>
      </c>
      <c r="D38" s="749" t="s">
        <v>7</v>
      </c>
    </row>
    <row r="40" spans="1:4" x14ac:dyDescent="0.35">
      <c r="A40" s="860" t="s">
        <v>564</v>
      </c>
      <c r="B40" s="860"/>
      <c r="C40" s="860"/>
      <c r="D40" s="860"/>
    </row>
    <row r="41" spans="1:4" ht="42" x14ac:dyDescent="0.35">
      <c r="A41" s="861" t="s">
        <v>546</v>
      </c>
      <c r="B41" s="862" t="s">
        <v>547</v>
      </c>
      <c r="C41" s="863" t="s">
        <v>548</v>
      </c>
      <c r="D41" s="864" t="s">
        <v>6</v>
      </c>
    </row>
    <row r="47" spans="1:4" ht="21" x14ac:dyDescent="0.35">
      <c r="A47" s="332" t="s">
        <v>487</v>
      </c>
      <c r="B47" s="333" t="s">
        <v>488</v>
      </c>
      <c r="C47" s="333"/>
      <c r="D47" s="334" t="s">
        <v>7</v>
      </c>
    </row>
    <row r="48" spans="1:4" x14ac:dyDescent="0.35">
      <c r="A48" s="330" t="s">
        <v>489</v>
      </c>
      <c r="B48" s="331" t="s">
        <v>490</v>
      </c>
      <c r="C48" s="293"/>
      <c r="D48" s="294"/>
    </row>
    <row r="49" spans="1:4" ht="21" x14ac:dyDescent="0.35">
      <c r="A49" s="332" t="s">
        <v>493</v>
      </c>
      <c r="B49" s="333" t="s">
        <v>494</v>
      </c>
      <c r="C49" s="333"/>
      <c r="D49" s="334" t="s">
        <v>7</v>
      </c>
    </row>
    <row r="50" spans="1:4" ht="31.5" x14ac:dyDescent="0.35">
      <c r="A50" s="332" t="s">
        <v>495</v>
      </c>
      <c r="B50" s="333" t="s">
        <v>496</v>
      </c>
      <c r="C50" s="333" t="s">
        <v>497</v>
      </c>
      <c r="D50" s="334" t="s">
        <v>7</v>
      </c>
    </row>
    <row r="51" spans="1:4" ht="21" x14ac:dyDescent="0.35">
      <c r="A51" s="340" t="s">
        <v>515</v>
      </c>
      <c r="B51" s="341" t="s">
        <v>516</v>
      </c>
      <c r="C51" s="341" t="s">
        <v>517</v>
      </c>
      <c r="D51" s="342" t="s">
        <v>7</v>
      </c>
    </row>
    <row r="52" spans="1:4" ht="63" x14ac:dyDescent="0.35">
      <c r="A52" s="340" t="s">
        <v>532</v>
      </c>
      <c r="B52" s="341" t="s">
        <v>533</v>
      </c>
      <c r="C52" s="341" t="s">
        <v>534</v>
      </c>
      <c r="D52" s="342" t="s">
        <v>7</v>
      </c>
    </row>
    <row r="53" spans="1:4" x14ac:dyDescent="0.35">
      <c r="A53" s="295" t="s">
        <v>278</v>
      </c>
      <c r="B53" s="296" t="s">
        <v>83</v>
      </c>
      <c r="C53" s="297"/>
      <c r="D53" s="298"/>
    </row>
    <row r="54" spans="1:4" x14ac:dyDescent="0.35">
      <c r="A54" s="299" t="s">
        <v>145</v>
      </c>
      <c r="B54" s="300" t="s">
        <v>279</v>
      </c>
      <c r="C54" s="300"/>
      <c r="D54" s="301"/>
    </row>
    <row r="55" spans="1:4" x14ac:dyDescent="0.35">
      <c r="A55" s="299" t="s">
        <v>301</v>
      </c>
      <c r="B55" s="300" t="s">
        <v>302</v>
      </c>
      <c r="C55" s="300"/>
      <c r="D55" s="301"/>
    </row>
    <row r="56" spans="1:4" ht="73.5" x14ac:dyDescent="0.35">
      <c r="A56" s="302" t="s">
        <v>306</v>
      </c>
      <c r="B56" s="303" t="s">
        <v>307</v>
      </c>
      <c r="C56" s="363" t="s">
        <v>305</v>
      </c>
      <c r="D56" s="304" t="s">
        <v>6</v>
      </c>
    </row>
    <row r="58" spans="1:4" x14ac:dyDescent="0.35">
      <c r="A58" s="299" t="s">
        <v>330</v>
      </c>
      <c r="B58" s="300" t="s">
        <v>331</v>
      </c>
      <c r="C58" s="300"/>
      <c r="D58" s="301"/>
    </row>
    <row r="59" spans="1:4" ht="31.5" x14ac:dyDescent="0.35">
      <c r="A59" s="302" t="s">
        <v>332</v>
      </c>
      <c r="B59" s="303" t="s">
        <v>333</v>
      </c>
      <c r="C59" s="697" t="s">
        <v>334</v>
      </c>
      <c r="D59" s="304" t="s">
        <v>6</v>
      </c>
    </row>
    <row r="60" spans="1:4" x14ac:dyDescent="0.35">
      <c r="A60" s="302" t="s">
        <v>335</v>
      </c>
      <c r="B60" s="303" t="s">
        <v>336</v>
      </c>
      <c r="C60" s="698"/>
      <c r="D60" s="304" t="s">
        <v>6</v>
      </c>
    </row>
    <row r="61" spans="1:4" ht="21" x14ac:dyDescent="0.35">
      <c r="A61" s="302" t="s">
        <v>337</v>
      </c>
      <c r="B61" s="303" t="s">
        <v>338</v>
      </c>
      <c r="C61" s="698"/>
      <c r="D61" s="304" t="s">
        <v>6</v>
      </c>
    </row>
    <row r="62" spans="1:4" x14ac:dyDescent="0.35">
      <c r="A62" s="302" t="s">
        <v>339</v>
      </c>
      <c r="B62" s="303" t="s">
        <v>340</v>
      </c>
      <c r="C62" s="699"/>
      <c r="D62" s="304" t="s">
        <v>6</v>
      </c>
    </row>
    <row r="63" spans="1:4" x14ac:dyDescent="0.35">
      <c r="A63"/>
      <c r="B63"/>
      <c r="C63"/>
      <c r="D63"/>
    </row>
    <row r="64" spans="1:4" x14ac:dyDescent="0.35">
      <c r="A64" s="306" t="s">
        <v>341</v>
      </c>
      <c r="B64" s="307" t="s">
        <v>82</v>
      </c>
      <c r="C64" s="308"/>
      <c r="D64" s="309"/>
    </row>
    <row r="65" spans="1:8" x14ac:dyDescent="0.35">
      <c r="A65" s="310" t="s">
        <v>184</v>
      </c>
      <c r="B65" s="311" t="s">
        <v>342</v>
      </c>
      <c r="C65" s="311"/>
      <c r="D65" s="312"/>
    </row>
    <row r="66" spans="1:8" s="288" customFormat="1" x14ac:dyDescent="0.35">
      <c r="A66" s="313" t="s">
        <v>343</v>
      </c>
      <c r="B66" s="314" t="s">
        <v>344</v>
      </c>
      <c r="C66" s="703" t="s">
        <v>345</v>
      </c>
      <c r="D66" s="315" t="s">
        <v>6</v>
      </c>
      <c r="F66" s="289"/>
      <c r="G66" s="289"/>
      <c r="H66" s="177"/>
    </row>
    <row r="67" spans="1:8" s="288" customFormat="1" x14ac:dyDescent="0.35">
      <c r="A67" s="313" t="s">
        <v>346</v>
      </c>
      <c r="B67" s="314" t="s">
        <v>347</v>
      </c>
      <c r="C67" s="709"/>
      <c r="D67" s="315" t="s">
        <v>6</v>
      </c>
      <c r="F67" s="289"/>
      <c r="G67" s="289"/>
      <c r="H67" s="177"/>
    </row>
    <row r="68" spans="1:8" s="288" customFormat="1" x14ac:dyDescent="0.35">
      <c r="A68" s="313" t="s">
        <v>348</v>
      </c>
      <c r="B68" s="314" t="s">
        <v>349</v>
      </c>
      <c r="C68" s="709"/>
      <c r="D68" s="315" t="s">
        <v>6</v>
      </c>
      <c r="F68" s="289"/>
      <c r="G68" s="289"/>
      <c r="H68" s="177"/>
    </row>
    <row r="69" spans="1:8" s="288" customFormat="1" x14ac:dyDescent="0.35">
      <c r="A69" s="313" t="s">
        <v>350</v>
      </c>
      <c r="B69" s="314" t="s">
        <v>351</v>
      </c>
      <c r="C69" s="704"/>
      <c r="D69" s="315" t="s">
        <v>6</v>
      </c>
      <c r="F69" s="289"/>
      <c r="G69" s="289"/>
      <c r="H69" s="177"/>
    </row>
    <row r="70" spans="1:8" x14ac:dyDescent="0.35">
      <c r="A70" s="310" t="s">
        <v>185</v>
      </c>
      <c r="B70" s="311" t="s">
        <v>352</v>
      </c>
      <c r="C70" s="311"/>
      <c r="D70" s="312"/>
    </row>
    <row r="71" spans="1:8" ht="31.5" x14ac:dyDescent="0.35">
      <c r="A71" s="313" t="s">
        <v>353</v>
      </c>
      <c r="B71" s="314" t="s">
        <v>354</v>
      </c>
      <c r="C71" s="314" t="s">
        <v>355</v>
      </c>
      <c r="D71" s="315" t="s">
        <v>6</v>
      </c>
    </row>
    <row r="72" spans="1:8" s="288" customFormat="1" x14ac:dyDescent="0.35">
      <c r="A72" s="310" t="s">
        <v>402</v>
      </c>
      <c r="B72" s="311" t="s">
        <v>403</v>
      </c>
      <c r="F72" s="289"/>
      <c r="G72" s="289"/>
      <c r="H72" s="177"/>
    </row>
    <row r="73" spans="1:8" s="288" customFormat="1" x14ac:dyDescent="0.35">
      <c r="F73" s="289"/>
      <c r="G73" s="289"/>
      <c r="H73" s="177"/>
    </row>
    <row r="74" spans="1:8" s="288" customFormat="1" x14ac:dyDescent="0.35">
      <c r="A74" s="317" t="s">
        <v>412</v>
      </c>
      <c r="B74" s="318" t="s">
        <v>84</v>
      </c>
      <c r="C74" s="319"/>
      <c r="D74" s="319"/>
      <c r="F74" s="289"/>
      <c r="G74" s="289"/>
      <c r="H74" s="177"/>
    </row>
    <row r="75" spans="1:8" s="288" customFormat="1" x14ac:dyDescent="0.35">
      <c r="A75" s="320" t="s">
        <v>146</v>
      </c>
      <c r="B75" s="321" t="s">
        <v>413</v>
      </c>
      <c r="C75" s="321"/>
      <c r="D75" s="322"/>
      <c r="F75" s="289"/>
      <c r="G75" s="289"/>
      <c r="H75" s="177"/>
    </row>
    <row r="76" spans="1:8" s="288" customFormat="1" x14ac:dyDescent="0.35">
      <c r="A76" s="320" t="s">
        <v>163</v>
      </c>
      <c r="B76" s="321" t="s">
        <v>429</v>
      </c>
      <c r="C76" s="321"/>
      <c r="D76" s="322"/>
      <c r="F76" s="289"/>
      <c r="G76" s="289"/>
      <c r="H76" s="177"/>
    </row>
    <row r="77" spans="1:8" s="288" customFormat="1" x14ac:dyDescent="0.35">
      <c r="A77" s="320" t="s">
        <v>454</v>
      </c>
      <c r="B77" s="321" t="s">
        <v>455</v>
      </c>
      <c r="C77" s="321"/>
      <c r="D77" s="322"/>
      <c r="F77" s="289"/>
      <c r="G77" s="289"/>
      <c r="H77" s="177"/>
    </row>
    <row r="78" spans="1:8" s="288" customFormat="1" ht="42" x14ac:dyDescent="0.35">
      <c r="A78" s="323" t="s">
        <v>456</v>
      </c>
      <c r="B78" s="324" t="s">
        <v>457</v>
      </c>
      <c r="C78" s="324" t="s">
        <v>458</v>
      </c>
      <c r="D78" s="325" t="s">
        <v>6</v>
      </c>
      <c r="F78" s="289"/>
      <c r="G78" s="289"/>
      <c r="H78" s="177"/>
    </row>
    <row r="79" spans="1:8" s="288" customFormat="1" x14ac:dyDescent="0.35">
      <c r="A79" s="292"/>
      <c r="B79" s="293"/>
      <c r="C79" s="326"/>
      <c r="D79" s="294"/>
      <c r="F79" s="289"/>
      <c r="G79" s="289"/>
      <c r="H79" s="177"/>
    </row>
    <row r="80" spans="1:8" s="288" customFormat="1" x14ac:dyDescent="0.35">
      <c r="A80" s="327" t="s">
        <v>465</v>
      </c>
      <c r="B80" s="328" t="s">
        <v>85</v>
      </c>
      <c r="C80" s="329"/>
      <c r="D80" s="329"/>
      <c r="F80" s="289"/>
      <c r="G80" s="289"/>
      <c r="H80" s="177"/>
    </row>
    <row r="81" spans="1:8" s="288" customFormat="1" x14ac:dyDescent="0.35">
      <c r="A81" s="330" t="s">
        <v>466</v>
      </c>
      <c r="B81" s="331" t="s">
        <v>467</v>
      </c>
      <c r="C81" s="293"/>
      <c r="D81" s="294"/>
      <c r="F81" s="289"/>
      <c r="G81" s="289"/>
      <c r="H81" s="177"/>
    </row>
    <row r="82" spans="1:8" s="288" customFormat="1" x14ac:dyDescent="0.35">
      <c r="A82" s="330" t="s">
        <v>475</v>
      </c>
      <c r="B82" s="331" t="s">
        <v>476</v>
      </c>
      <c r="C82" s="293"/>
      <c r="D82" s="294"/>
      <c r="F82" s="289"/>
      <c r="G82" s="289"/>
      <c r="H82" s="177"/>
    </row>
    <row r="83" spans="1:8" s="288" customFormat="1" x14ac:dyDescent="0.35">
      <c r="A83" s="332" t="s">
        <v>477</v>
      </c>
      <c r="B83" s="333" t="s">
        <v>478</v>
      </c>
      <c r="C83" s="333"/>
      <c r="D83" s="334" t="s">
        <v>6</v>
      </c>
      <c r="F83" s="289"/>
      <c r="G83" s="289"/>
      <c r="H83" s="177"/>
    </row>
    <row r="84" spans="1:8" s="288" customFormat="1" x14ac:dyDescent="0.35">
      <c r="F84" s="289"/>
      <c r="G84" s="289"/>
      <c r="H84" s="177"/>
    </row>
    <row r="85" spans="1:8" s="288" customFormat="1" x14ac:dyDescent="0.35">
      <c r="A85" s="335" t="s">
        <v>503</v>
      </c>
      <c r="B85" s="336" t="s">
        <v>86</v>
      </c>
      <c r="C85" s="337"/>
      <c r="D85" s="337"/>
      <c r="F85" s="289"/>
      <c r="G85" s="289"/>
      <c r="H85" s="177"/>
    </row>
    <row r="86" spans="1:8" x14ac:dyDescent="0.35">
      <c r="A86" s="338" t="s">
        <v>504</v>
      </c>
      <c r="B86" s="339" t="s">
        <v>505</v>
      </c>
      <c r="C86" s="293"/>
      <c r="D86" s="294"/>
    </row>
    <row r="87" spans="1:8" ht="21" x14ac:dyDescent="0.35">
      <c r="A87" s="340" t="s">
        <v>520</v>
      </c>
      <c r="B87" s="341" t="s">
        <v>521</v>
      </c>
      <c r="C87" s="341"/>
      <c r="D87" s="342"/>
    </row>
    <row r="88" spans="1:8" x14ac:dyDescent="0.35">
      <c r="A88" s="338" t="s">
        <v>522</v>
      </c>
      <c r="B88" s="339" t="s">
        <v>523</v>
      </c>
      <c r="C88" s="293"/>
      <c r="D88" s="293"/>
    </row>
    <row r="89" spans="1:8" s="288" customFormat="1" x14ac:dyDescent="0.35">
      <c r="A89" s="173"/>
      <c r="B89" s="174"/>
      <c r="C89" s="174"/>
      <c r="D89" s="174"/>
      <c r="F89" s="289"/>
      <c r="G89" s="289"/>
      <c r="H89" s="177"/>
    </row>
    <row r="90" spans="1:8" ht="31.5" x14ac:dyDescent="0.35">
      <c r="A90" s="340" t="s">
        <v>535</v>
      </c>
      <c r="B90" s="341" t="s">
        <v>536</v>
      </c>
      <c r="C90" s="341" t="s">
        <v>537</v>
      </c>
      <c r="D90" s="342" t="s">
        <v>6</v>
      </c>
    </row>
    <row r="91" spans="1:8" x14ac:dyDescent="0.35">
      <c r="A91" s="292"/>
      <c r="B91" s="293"/>
      <c r="C91" s="293"/>
      <c r="D91" s="294"/>
    </row>
    <row r="92" spans="1:8" s="288" customFormat="1" x14ac:dyDescent="0.35">
      <c r="A92" s="343" t="s">
        <v>538</v>
      </c>
      <c r="B92" s="344" t="s">
        <v>539</v>
      </c>
      <c r="C92" s="345"/>
      <c r="D92" s="346"/>
      <c r="F92" s="289"/>
      <c r="G92" s="289"/>
      <c r="H92" s="177"/>
    </row>
    <row r="93" spans="1:8" s="288" customFormat="1" x14ac:dyDescent="0.35">
      <c r="A93" s="347" t="s">
        <v>540</v>
      </c>
      <c r="B93" s="348" t="s">
        <v>541</v>
      </c>
      <c r="C93" s="293"/>
      <c r="D93" s="294"/>
      <c r="F93" s="289"/>
      <c r="G93" s="289"/>
      <c r="H93" s="177"/>
    </row>
    <row r="94" spans="1:8" s="288" customFormat="1" x14ac:dyDescent="0.35">
      <c r="A94" s="349" t="s">
        <v>542</v>
      </c>
      <c r="B94" s="350" t="s">
        <v>543</v>
      </c>
      <c r="C94" s="350"/>
      <c r="D94" s="351" t="s">
        <v>6</v>
      </c>
      <c r="F94" s="289"/>
      <c r="G94" s="289"/>
      <c r="H94" s="177"/>
    </row>
    <row r="95" spans="1:8" s="288" customFormat="1" x14ac:dyDescent="0.35">
      <c r="A95" s="347" t="s">
        <v>544</v>
      </c>
      <c r="B95" s="348" t="s">
        <v>545</v>
      </c>
      <c r="C95" s="293"/>
      <c r="D95" s="294"/>
      <c r="F95" s="289"/>
      <c r="G95" s="289"/>
      <c r="H95" s="177"/>
    </row>
    <row r="96" spans="1:8" s="288" customFormat="1" x14ac:dyDescent="0.35">
      <c r="F96" s="289"/>
      <c r="G96" s="289"/>
      <c r="H96" s="177"/>
    </row>
    <row r="97" spans="6:8" s="288" customFormat="1" x14ac:dyDescent="0.35">
      <c r="F97" s="289"/>
      <c r="G97" s="289"/>
      <c r="H97" s="177"/>
    </row>
    <row r="118" spans="1:4" x14ac:dyDescent="0.35">
      <c r="A118" s="292"/>
      <c r="B118" s="293"/>
      <c r="C118" s="293"/>
      <c r="D118" s="294"/>
    </row>
  </sheetData>
  <mergeCells count="18">
    <mergeCell ref="A33:D33"/>
    <mergeCell ref="A9:D9"/>
    <mergeCell ref="C22:C23"/>
    <mergeCell ref="A14:D14"/>
    <mergeCell ref="A20:D20"/>
    <mergeCell ref="A26:D26"/>
    <mergeCell ref="C59:C62"/>
    <mergeCell ref="C66:C69"/>
    <mergeCell ref="C16:C17"/>
    <mergeCell ref="A1:D1"/>
    <mergeCell ref="A8:D8"/>
    <mergeCell ref="A13:D13"/>
    <mergeCell ref="A25:D25"/>
    <mergeCell ref="A32:D32"/>
    <mergeCell ref="C4:C5"/>
    <mergeCell ref="A40:D40"/>
    <mergeCell ref="A19:D19"/>
    <mergeCell ref="A2:D2"/>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71" workbookViewId="0">
      <selection activeCell="C75" sqref="C75:C76"/>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696" t="s">
        <v>277</v>
      </c>
      <c r="B1" s="696"/>
      <c r="C1" s="696"/>
      <c r="D1" s="696"/>
      <c r="G1" s="696" t="s">
        <v>549</v>
      </c>
      <c r="H1" s="696"/>
      <c r="I1" s="696"/>
      <c r="J1" s="696"/>
    </row>
    <row r="2" spans="1:10" x14ac:dyDescent="0.35">
      <c r="A2" s="292"/>
      <c r="B2" s="293"/>
      <c r="C2" s="293"/>
      <c r="D2" s="294"/>
      <c r="G2" s="292"/>
      <c r="H2" s="293"/>
      <c r="I2" s="293"/>
      <c r="J2" s="294"/>
    </row>
    <row r="3" spans="1:10" x14ac:dyDescent="0.35">
      <c r="A3" s="295" t="s">
        <v>278</v>
      </c>
      <c r="B3" s="296" t="s">
        <v>83</v>
      </c>
      <c r="C3" s="297"/>
      <c r="D3" s="298"/>
      <c r="G3" s="295" t="s">
        <v>278</v>
      </c>
      <c r="H3" s="296" t="s">
        <v>83</v>
      </c>
      <c r="I3" s="297"/>
      <c r="J3" s="298"/>
    </row>
    <row r="4" spans="1:10" x14ac:dyDescent="0.35">
      <c r="A4" s="299" t="s">
        <v>145</v>
      </c>
      <c r="B4" s="300" t="s">
        <v>279</v>
      </c>
      <c r="C4" s="300"/>
      <c r="D4" s="301"/>
      <c r="G4" s="299" t="s">
        <v>145</v>
      </c>
      <c r="H4" s="300" t="s">
        <v>279</v>
      </c>
      <c r="I4" s="300"/>
      <c r="J4" s="301"/>
    </row>
    <row r="5" spans="1:10" ht="21" x14ac:dyDescent="0.35">
      <c r="A5" s="302" t="s">
        <v>280</v>
      </c>
      <c r="B5" s="303" t="s">
        <v>281</v>
      </c>
      <c r="C5" s="303" t="s">
        <v>282</v>
      </c>
      <c r="D5" s="304" t="s">
        <v>2</v>
      </c>
      <c r="E5" t="b">
        <f t="shared" ref="E5:E18" si="0">EXACT(H5,B5)</f>
        <v>1</v>
      </c>
      <c r="F5" t="b">
        <f>EXACT(C5,I5)</f>
        <v>1</v>
      </c>
      <c r="G5" s="302" t="s">
        <v>280</v>
      </c>
      <c r="H5" s="303" t="s">
        <v>281</v>
      </c>
      <c r="I5" s="303" t="s">
        <v>282</v>
      </c>
      <c r="J5" s="304" t="s">
        <v>2</v>
      </c>
    </row>
    <row r="6" spans="1:10" x14ac:dyDescent="0.35">
      <c r="A6" s="302" t="s">
        <v>283</v>
      </c>
      <c r="B6" s="303" t="s">
        <v>284</v>
      </c>
      <c r="C6" s="697" t="s">
        <v>285</v>
      </c>
      <c r="D6" s="304" t="s">
        <v>2</v>
      </c>
      <c r="E6" t="b">
        <f t="shared" si="0"/>
        <v>1</v>
      </c>
      <c r="F6" t="b">
        <f t="shared" ref="F6:F69" si="1">EXACT(C6,I6)</f>
        <v>1</v>
      </c>
      <c r="G6" s="302" t="s">
        <v>283</v>
      </c>
      <c r="H6" s="303" t="s">
        <v>284</v>
      </c>
      <c r="I6" s="697" t="s">
        <v>285</v>
      </c>
      <c r="J6" s="304" t="s">
        <v>2</v>
      </c>
    </row>
    <row r="7" spans="1:10" ht="21" x14ac:dyDescent="0.35">
      <c r="A7" s="302" t="s">
        <v>286</v>
      </c>
      <c r="B7" s="303" t="s">
        <v>287</v>
      </c>
      <c r="C7" s="698"/>
      <c r="D7" s="304" t="s">
        <v>2</v>
      </c>
      <c r="E7" t="b">
        <f t="shared" si="0"/>
        <v>1</v>
      </c>
      <c r="F7" t="b">
        <f t="shared" si="1"/>
        <v>1</v>
      </c>
      <c r="G7" s="302" t="s">
        <v>286</v>
      </c>
      <c r="H7" s="303" t="s">
        <v>287</v>
      </c>
      <c r="I7" s="698"/>
      <c r="J7" s="304" t="s">
        <v>2</v>
      </c>
    </row>
    <row r="8" spans="1:10" x14ac:dyDescent="0.35">
      <c r="A8" s="302" t="s">
        <v>288</v>
      </c>
      <c r="B8" s="303" t="s">
        <v>289</v>
      </c>
      <c r="C8" s="698"/>
      <c r="D8" s="304" t="s">
        <v>2</v>
      </c>
      <c r="E8" t="b">
        <f t="shared" si="0"/>
        <v>1</v>
      </c>
      <c r="F8" t="b">
        <f t="shared" si="1"/>
        <v>1</v>
      </c>
      <c r="G8" s="302" t="s">
        <v>288</v>
      </c>
      <c r="H8" s="303" t="s">
        <v>289</v>
      </c>
      <c r="I8" s="698"/>
      <c r="J8" s="304" t="s">
        <v>2</v>
      </c>
    </row>
    <row r="9" spans="1:10" x14ac:dyDescent="0.35">
      <c r="A9" s="302" t="s">
        <v>290</v>
      </c>
      <c r="B9" s="303" t="s">
        <v>291</v>
      </c>
      <c r="C9" s="699"/>
      <c r="D9" s="304" t="s">
        <v>2</v>
      </c>
      <c r="E9" t="b">
        <f t="shared" si="0"/>
        <v>1</v>
      </c>
      <c r="F9" t="b">
        <f t="shared" si="1"/>
        <v>1</v>
      </c>
      <c r="G9" s="302" t="s">
        <v>290</v>
      </c>
      <c r="H9" s="303" t="s">
        <v>291</v>
      </c>
      <c r="I9" s="699"/>
      <c r="J9" s="304" t="s">
        <v>2</v>
      </c>
    </row>
    <row r="10" spans="1:10" x14ac:dyDescent="0.35">
      <c r="A10" s="299" t="s">
        <v>162</v>
      </c>
      <c r="B10" s="300" t="s">
        <v>292</v>
      </c>
      <c r="C10" s="300"/>
      <c r="D10" s="301"/>
      <c r="E10" t="b">
        <f t="shared" si="0"/>
        <v>1</v>
      </c>
      <c r="F10" t="b">
        <f t="shared" si="1"/>
        <v>1</v>
      </c>
      <c r="G10" s="299" t="s">
        <v>162</v>
      </c>
      <c r="H10" s="300" t="s">
        <v>292</v>
      </c>
      <c r="I10" s="300"/>
      <c r="J10" s="301"/>
    </row>
    <row r="11" spans="1:10" x14ac:dyDescent="0.35">
      <c r="A11" s="302" t="s">
        <v>293</v>
      </c>
      <c r="B11" s="303" t="s">
        <v>294</v>
      </c>
      <c r="C11" s="697" t="s">
        <v>295</v>
      </c>
      <c r="D11" s="304" t="s">
        <v>4</v>
      </c>
      <c r="E11" t="b">
        <f t="shared" si="0"/>
        <v>1</v>
      </c>
      <c r="F11" t="b">
        <f t="shared" si="1"/>
        <v>1</v>
      </c>
      <c r="G11" s="302" t="s">
        <v>293</v>
      </c>
      <c r="H11" s="303" t="s">
        <v>294</v>
      </c>
      <c r="I11" s="697" t="s">
        <v>295</v>
      </c>
      <c r="J11" s="304" t="s">
        <v>4</v>
      </c>
    </row>
    <row r="12" spans="1:10" x14ac:dyDescent="0.35">
      <c r="A12" s="302" t="s">
        <v>296</v>
      </c>
      <c r="B12" s="303" t="s">
        <v>297</v>
      </c>
      <c r="C12" s="699"/>
      <c r="D12" s="304" t="s">
        <v>4</v>
      </c>
      <c r="E12" t="b">
        <f t="shared" si="0"/>
        <v>1</v>
      </c>
      <c r="F12" t="b">
        <f t="shared" si="1"/>
        <v>1</v>
      </c>
      <c r="G12" s="302" t="s">
        <v>296</v>
      </c>
      <c r="H12" s="303" t="s">
        <v>297</v>
      </c>
      <c r="I12" s="699"/>
      <c r="J12" s="304"/>
    </row>
    <row r="13" spans="1:10" ht="21" x14ac:dyDescent="0.35">
      <c r="A13" s="302" t="s">
        <v>298</v>
      </c>
      <c r="B13" s="303" t="s">
        <v>299</v>
      </c>
      <c r="C13" s="303" t="s">
        <v>300</v>
      </c>
      <c r="D13" s="304" t="s">
        <v>4</v>
      </c>
      <c r="E13" t="b">
        <f t="shared" si="0"/>
        <v>1</v>
      </c>
      <c r="F13" t="b">
        <f t="shared" si="1"/>
        <v>1</v>
      </c>
      <c r="G13" s="302" t="s">
        <v>298</v>
      </c>
      <c r="H13" s="303" t="s">
        <v>299</v>
      </c>
      <c r="I13" s="303" t="s">
        <v>300</v>
      </c>
      <c r="J13" s="304" t="s">
        <v>4</v>
      </c>
    </row>
    <row r="14" spans="1:10" x14ac:dyDescent="0.35">
      <c r="A14" s="299" t="s">
        <v>301</v>
      </c>
      <c r="B14" s="300" t="s">
        <v>302</v>
      </c>
      <c r="C14" s="300"/>
      <c r="D14" s="301"/>
      <c r="E14" t="b">
        <f t="shared" si="0"/>
        <v>1</v>
      </c>
      <c r="F14" t="b">
        <f t="shared" si="1"/>
        <v>1</v>
      </c>
      <c r="G14" s="299" t="s">
        <v>301</v>
      </c>
      <c r="H14" s="300" t="s">
        <v>302</v>
      </c>
      <c r="I14" s="300"/>
      <c r="J14" s="301"/>
    </row>
    <row r="15" spans="1:10" x14ac:dyDescent="0.35">
      <c r="A15" s="302" t="s">
        <v>303</v>
      </c>
      <c r="B15" s="303" t="s">
        <v>304</v>
      </c>
      <c r="C15" s="697" t="s">
        <v>305</v>
      </c>
      <c r="D15" s="304" t="s">
        <v>2</v>
      </c>
      <c r="E15" t="b">
        <f t="shared" si="0"/>
        <v>1</v>
      </c>
      <c r="F15" t="b">
        <f t="shared" si="1"/>
        <v>1</v>
      </c>
      <c r="G15" s="302" t="s">
        <v>303</v>
      </c>
      <c r="H15" s="303" t="s">
        <v>304</v>
      </c>
      <c r="I15" s="697" t="s">
        <v>305</v>
      </c>
      <c r="J15" s="304" t="s">
        <v>4</v>
      </c>
    </row>
    <row r="16" spans="1:10" ht="21" x14ac:dyDescent="0.35">
      <c r="A16" s="302" t="s">
        <v>306</v>
      </c>
      <c r="B16" s="303" t="s">
        <v>307</v>
      </c>
      <c r="C16" s="698"/>
      <c r="D16" s="304" t="s">
        <v>6</v>
      </c>
      <c r="E16" t="b">
        <f t="shared" si="0"/>
        <v>1</v>
      </c>
      <c r="F16" t="b">
        <f t="shared" si="1"/>
        <v>1</v>
      </c>
      <c r="G16" s="302" t="s">
        <v>306</v>
      </c>
      <c r="H16" s="303" t="s">
        <v>307</v>
      </c>
      <c r="I16" s="698"/>
      <c r="J16" s="304" t="s">
        <v>6</v>
      </c>
    </row>
    <row r="17" spans="1:10" ht="21" x14ac:dyDescent="0.35">
      <c r="A17" s="302" t="s">
        <v>308</v>
      </c>
      <c r="B17" s="303" t="s">
        <v>309</v>
      </c>
      <c r="C17" s="698"/>
      <c r="D17" s="304" t="s">
        <v>2</v>
      </c>
      <c r="E17" t="b">
        <f t="shared" si="0"/>
        <v>1</v>
      </c>
      <c r="F17" t="b">
        <f t="shared" si="1"/>
        <v>1</v>
      </c>
      <c r="G17" s="302" t="s">
        <v>308</v>
      </c>
      <c r="H17" s="303" t="s">
        <v>309</v>
      </c>
      <c r="I17" s="698"/>
      <c r="J17" s="304" t="s">
        <v>2</v>
      </c>
    </row>
    <row r="18" spans="1:10" ht="21" x14ac:dyDescent="0.35">
      <c r="A18" s="302" t="s">
        <v>310</v>
      </c>
      <c r="B18" s="303" t="s">
        <v>311</v>
      </c>
      <c r="C18" s="699"/>
      <c r="D18" s="304" t="s">
        <v>2</v>
      </c>
      <c r="E18" t="b">
        <f t="shared" si="0"/>
        <v>1</v>
      </c>
      <c r="F18" t="b">
        <f t="shared" si="1"/>
        <v>1</v>
      </c>
      <c r="G18" s="302" t="s">
        <v>310</v>
      </c>
      <c r="H18" s="303" t="s">
        <v>311</v>
      </c>
      <c r="I18" s="699"/>
      <c r="J18" s="304" t="s">
        <v>2</v>
      </c>
    </row>
    <row r="19" spans="1:10" ht="94.5" x14ac:dyDescent="0.35">
      <c r="A19" s="302" t="s">
        <v>312</v>
      </c>
      <c r="B19" s="303" t="s">
        <v>313</v>
      </c>
      <c r="C19" s="303" t="s">
        <v>314</v>
      </c>
      <c r="D19" s="304" t="s">
        <v>7</v>
      </c>
      <c r="F19" t="b">
        <f t="shared" si="1"/>
        <v>0</v>
      </c>
    </row>
    <row r="20" spans="1:10" ht="52.5" x14ac:dyDescent="0.35">
      <c r="A20" s="302" t="s">
        <v>315</v>
      </c>
      <c r="B20" s="303" t="s">
        <v>316</v>
      </c>
      <c r="C20" s="303" t="s">
        <v>317</v>
      </c>
      <c r="D20" s="304" t="s">
        <v>4</v>
      </c>
      <c r="E20" t="b">
        <f t="shared" ref="E20:E52" si="2">EXACT(H20,B20)</f>
        <v>1</v>
      </c>
      <c r="F20" t="b">
        <f t="shared" si="1"/>
        <v>1</v>
      </c>
      <c r="G20" s="305" t="s">
        <v>312</v>
      </c>
      <c r="H20" s="303" t="s">
        <v>316</v>
      </c>
      <c r="I20" s="303" t="s">
        <v>317</v>
      </c>
      <c r="J20" s="304" t="s">
        <v>4</v>
      </c>
    </row>
    <row r="21" spans="1:10" ht="31.5" x14ac:dyDescent="0.35">
      <c r="A21" s="302" t="s">
        <v>318</v>
      </c>
      <c r="B21" s="303" t="s">
        <v>319</v>
      </c>
      <c r="C21" s="303" t="s">
        <v>320</v>
      </c>
      <c r="D21" s="304" t="s">
        <v>2</v>
      </c>
      <c r="E21" t="b">
        <f t="shared" si="2"/>
        <v>1</v>
      </c>
      <c r="F21" t="b">
        <f t="shared" si="1"/>
        <v>1</v>
      </c>
      <c r="G21" s="305" t="s">
        <v>315</v>
      </c>
      <c r="H21" s="303" t="s">
        <v>319</v>
      </c>
      <c r="I21" s="303" t="s">
        <v>320</v>
      </c>
      <c r="J21" s="304" t="s">
        <v>2</v>
      </c>
    </row>
    <row r="22" spans="1:10" ht="73.5" x14ac:dyDescent="0.35">
      <c r="A22" s="302" t="s">
        <v>321</v>
      </c>
      <c r="B22" s="303" t="s">
        <v>322</v>
      </c>
      <c r="C22" s="303" t="s">
        <v>323</v>
      </c>
      <c r="D22" s="304" t="s">
        <v>7</v>
      </c>
      <c r="E22" t="b">
        <f t="shared" si="2"/>
        <v>1</v>
      </c>
      <c r="F22" t="b">
        <f t="shared" si="1"/>
        <v>1</v>
      </c>
      <c r="G22" s="305" t="s">
        <v>318</v>
      </c>
      <c r="H22" s="303" t="s">
        <v>322</v>
      </c>
      <c r="I22" s="303" t="s">
        <v>323</v>
      </c>
      <c r="J22" s="304" t="s">
        <v>7</v>
      </c>
    </row>
    <row r="23" spans="1:10" ht="31.5" x14ac:dyDescent="0.35">
      <c r="A23" s="305" t="s">
        <v>324</v>
      </c>
      <c r="B23" s="303" t="s">
        <v>325</v>
      </c>
      <c r="C23" s="303" t="s">
        <v>326</v>
      </c>
      <c r="D23" s="304" t="s">
        <v>4</v>
      </c>
      <c r="E23" t="b">
        <f t="shared" si="2"/>
        <v>1</v>
      </c>
      <c r="F23" t="b">
        <f t="shared" si="1"/>
        <v>1</v>
      </c>
      <c r="G23" s="305" t="s">
        <v>321</v>
      </c>
      <c r="H23" s="303" t="s">
        <v>325</v>
      </c>
      <c r="I23" s="303" t="s">
        <v>326</v>
      </c>
      <c r="J23" s="304" t="s">
        <v>4</v>
      </c>
    </row>
    <row r="24" spans="1:10" ht="52.5" x14ac:dyDescent="0.35">
      <c r="A24" s="305" t="s">
        <v>327</v>
      </c>
      <c r="B24" s="303" t="s">
        <v>328</v>
      </c>
      <c r="C24" s="303" t="s">
        <v>329</v>
      </c>
      <c r="D24" s="304" t="s">
        <v>2</v>
      </c>
      <c r="E24" t="b">
        <f t="shared" si="2"/>
        <v>1</v>
      </c>
      <c r="F24" t="b">
        <f t="shared" si="1"/>
        <v>1</v>
      </c>
      <c r="G24" s="305" t="s">
        <v>324</v>
      </c>
      <c r="H24" s="303" t="s">
        <v>328</v>
      </c>
      <c r="I24" s="303" t="s">
        <v>329</v>
      </c>
      <c r="J24" s="304" t="s">
        <v>2</v>
      </c>
    </row>
    <row r="25" spans="1:10" x14ac:dyDescent="0.35">
      <c r="A25" s="299" t="s">
        <v>330</v>
      </c>
      <c r="B25" s="300" t="s">
        <v>331</v>
      </c>
      <c r="C25" s="300"/>
      <c r="D25" s="301"/>
      <c r="E25" t="b">
        <f t="shared" si="2"/>
        <v>1</v>
      </c>
      <c r="F25" t="b">
        <f t="shared" si="1"/>
        <v>1</v>
      </c>
      <c r="G25" s="299" t="s">
        <v>330</v>
      </c>
      <c r="H25" s="300" t="s">
        <v>331</v>
      </c>
      <c r="I25" s="300"/>
      <c r="J25" s="301"/>
    </row>
    <row r="26" spans="1:10" ht="31.5" x14ac:dyDescent="0.35">
      <c r="A26" s="302" t="s">
        <v>332</v>
      </c>
      <c r="B26" s="303" t="s">
        <v>333</v>
      </c>
      <c r="C26" s="697" t="s">
        <v>334</v>
      </c>
      <c r="D26" s="304" t="s">
        <v>6</v>
      </c>
      <c r="E26" t="b">
        <f t="shared" si="2"/>
        <v>1</v>
      </c>
      <c r="F26" t="b">
        <f t="shared" si="1"/>
        <v>1</v>
      </c>
      <c r="G26" s="302" t="s">
        <v>332</v>
      </c>
      <c r="H26" s="303" t="s">
        <v>333</v>
      </c>
      <c r="I26" s="700" t="s">
        <v>334</v>
      </c>
      <c r="J26" s="304" t="s">
        <v>6</v>
      </c>
    </row>
    <row r="27" spans="1:10" x14ac:dyDescent="0.35">
      <c r="A27" s="302" t="s">
        <v>335</v>
      </c>
      <c r="B27" s="303" t="s">
        <v>336</v>
      </c>
      <c r="C27" s="698"/>
      <c r="D27" s="304" t="s">
        <v>6</v>
      </c>
      <c r="E27" t="b">
        <f t="shared" si="2"/>
        <v>1</v>
      </c>
      <c r="F27" t="b">
        <f t="shared" si="1"/>
        <v>1</v>
      </c>
      <c r="G27" s="302" t="s">
        <v>335</v>
      </c>
      <c r="H27" s="303" t="s">
        <v>336</v>
      </c>
      <c r="I27" s="701"/>
      <c r="J27" s="304" t="s">
        <v>6</v>
      </c>
    </row>
    <row r="28" spans="1:10" ht="31.5" x14ac:dyDescent="0.35">
      <c r="A28" s="302" t="s">
        <v>337</v>
      </c>
      <c r="B28" s="303" t="s">
        <v>338</v>
      </c>
      <c r="C28" s="698"/>
      <c r="D28" s="304" t="s">
        <v>6</v>
      </c>
      <c r="E28" t="b">
        <f t="shared" si="2"/>
        <v>1</v>
      </c>
      <c r="F28" t="b">
        <f t="shared" si="1"/>
        <v>1</v>
      </c>
      <c r="G28" s="302" t="s">
        <v>337</v>
      </c>
      <c r="H28" s="303" t="s">
        <v>338</v>
      </c>
      <c r="I28" s="701"/>
      <c r="J28" s="304" t="s">
        <v>6</v>
      </c>
    </row>
    <row r="29" spans="1:10" ht="21" x14ac:dyDescent="0.35">
      <c r="A29" s="302" t="s">
        <v>339</v>
      </c>
      <c r="B29" s="303" t="s">
        <v>340</v>
      </c>
      <c r="C29" s="699"/>
      <c r="D29" s="304" t="s">
        <v>6</v>
      </c>
      <c r="E29" t="b">
        <f t="shared" si="2"/>
        <v>1</v>
      </c>
      <c r="F29" t="b">
        <f t="shared" si="1"/>
        <v>1</v>
      </c>
      <c r="G29" s="302" t="s">
        <v>339</v>
      </c>
      <c r="H29" s="303" t="s">
        <v>340</v>
      </c>
      <c r="I29" s="702"/>
      <c r="J29" s="304" t="s">
        <v>6</v>
      </c>
    </row>
    <row r="30" spans="1:10" x14ac:dyDescent="0.35">
      <c r="E30" t="b">
        <f t="shared" si="2"/>
        <v>1</v>
      </c>
      <c r="F30" t="b">
        <f t="shared" si="1"/>
        <v>1</v>
      </c>
    </row>
    <row r="31" spans="1:10" x14ac:dyDescent="0.35">
      <c r="A31" s="306" t="s">
        <v>341</v>
      </c>
      <c r="B31" s="307" t="s">
        <v>82</v>
      </c>
      <c r="C31" s="308"/>
      <c r="D31" s="309"/>
      <c r="E31" t="b">
        <f t="shared" si="2"/>
        <v>1</v>
      </c>
      <c r="F31" t="b">
        <f t="shared" si="1"/>
        <v>1</v>
      </c>
      <c r="G31" s="306" t="s">
        <v>341</v>
      </c>
      <c r="H31" s="307" t="s">
        <v>82</v>
      </c>
      <c r="I31" s="308"/>
      <c r="J31" s="309"/>
    </row>
    <row r="32" spans="1:10" x14ac:dyDescent="0.35">
      <c r="A32" s="310" t="s">
        <v>184</v>
      </c>
      <c r="B32" s="311" t="s">
        <v>342</v>
      </c>
      <c r="C32" s="311"/>
      <c r="D32" s="312"/>
      <c r="E32" t="b">
        <f t="shared" si="2"/>
        <v>1</v>
      </c>
      <c r="F32" t="b">
        <f t="shared" si="1"/>
        <v>1</v>
      </c>
      <c r="G32" s="310" t="s">
        <v>184</v>
      </c>
      <c r="H32" s="311" t="s">
        <v>342</v>
      </c>
      <c r="I32" s="311"/>
      <c r="J32" s="312"/>
    </row>
    <row r="33" spans="1:10" x14ac:dyDescent="0.35">
      <c r="A33" s="313" t="s">
        <v>343</v>
      </c>
      <c r="B33" s="314" t="s">
        <v>344</v>
      </c>
      <c r="C33" s="703" t="s">
        <v>345</v>
      </c>
      <c r="D33" s="315" t="s">
        <v>6</v>
      </c>
      <c r="E33" t="b">
        <f t="shared" si="2"/>
        <v>1</v>
      </c>
      <c r="F33" t="b">
        <f t="shared" si="1"/>
        <v>1</v>
      </c>
      <c r="G33" s="313" t="s">
        <v>343</v>
      </c>
      <c r="H33" s="314" t="s">
        <v>344</v>
      </c>
      <c r="I33" s="355" t="s">
        <v>345</v>
      </c>
      <c r="J33" s="315" t="s">
        <v>6</v>
      </c>
    </row>
    <row r="34" spans="1:10" ht="21" x14ac:dyDescent="0.35">
      <c r="A34" s="313" t="s">
        <v>346</v>
      </c>
      <c r="B34" s="314" t="s">
        <v>347</v>
      </c>
      <c r="C34" s="709"/>
      <c r="D34" s="315" t="s">
        <v>6</v>
      </c>
      <c r="E34" t="b">
        <f t="shared" si="2"/>
        <v>1</v>
      </c>
      <c r="F34" t="b">
        <f t="shared" si="1"/>
        <v>1</v>
      </c>
      <c r="G34" s="313" t="s">
        <v>346</v>
      </c>
      <c r="H34" s="314" t="s">
        <v>347</v>
      </c>
      <c r="I34" s="356"/>
      <c r="J34" s="315" t="s">
        <v>6</v>
      </c>
    </row>
    <row r="35" spans="1:10" x14ac:dyDescent="0.35">
      <c r="A35" s="313" t="s">
        <v>348</v>
      </c>
      <c r="B35" s="314" t="s">
        <v>349</v>
      </c>
      <c r="C35" s="709"/>
      <c r="D35" s="315" t="s">
        <v>6</v>
      </c>
      <c r="E35" t="b">
        <f t="shared" si="2"/>
        <v>1</v>
      </c>
      <c r="F35" t="b">
        <f t="shared" si="1"/>
        <v>1</v>
      </c>
      <c r="G35" s="313" t="s">
        <v>348</v>
      </c>
      <c r="H35" s="314" t="s">
        <v>349</v>
      </c>
      <c r="I35" s="356"/>
      <c r="J35" s="315" t="s">
        <v>6</v>
      </c>
    </row>
    <row r="36" spans="1:10" ht="21" x14ac:dyDescent="0.35">
      <c r="A36" s="313" t="s">
        <v>350</v>
      </c>
      <c r="B36" s="314" t="s">
        <v>351</v>
      </c>
      <c r="C36" s="704"/>
      <c r="D36" s="315" t="s">
        <v>6</v>
      </c>
      <c r="E36" t="b">
        <f t="shared" si="2"/>
        <v>1</v>
      </c>
      <c r="F36" t="b">
        <f t="shared" si="1"/>
        <v>1</v>
      </c>
      <c r="G36" s="313" t="s">
        <v>350</v>
      </c>
      <c r="H36" s="314" t="s">
        <v>351</v>
      </c>
      <c r="I36" s="357"/>
      <c r="J36" s="315" t="s">
        <v>6</v>
      </c>
    </row>
    <row r="37" spans="1:10" x14ac:dyDescent="0.35">
      <c r="A37" s="310" t="s">
        <v>185</v>
      </c>
      <c r="B37" s="311" t="s">
        <v>352</v>
      </c>
      <c r="C37" s="311"/>
      <c r="D37" s="312"/>
      <c r="E37" t="b">
        <f t="shared" si="2"/>
        <v>1</v>
      </c>
      <c r="F37" t="b">
        <f t="shared" si="1"/>
        <v>1</v>
      </c>
      <c r="G37" s="310" t="s">
        <v>185</v>
      </c>
      <c r="H37" s="311" t="s">
        <v>352</v>
      </c>
      <c r="I37" s="311"/>
      <c r="J37" s="312"/>
    </row>
    <row r="38" spans="1:10" ht="31.5" x14ac:dyDescent="0.35">
      <c r="A38" s="313" t="s">
        <v>353</v>
      </c>
      <c r="B38" s="314" t="s">
        <v>354</v>
      </c>
      <c r="C38" s="314" t="s">
        <v>355</v>
      </c>
      <c r="D38" s="315" t="s">
        <v>6</v>
      </c>
      <c r="E38" t="b">
        <f t="shared" si="2"/>
        <v>1</v>
      </c>
      <c r="F38" t="b">
        <f t="shared" si="1"/>
        <v>1</v>
      </c>
      <c r="G38" s="313" t="s">
        <v>353</v>
      </c>
      <c r="H38" s="314" t="s">
        <v>354</v>
      </c>
      <c r="I38" s="314" t="s">
        <v>355</v>
      </c>
      <c r="J38" s="315" t="s">
        <v>6</v>
      </c>
    </row>
    <row r="39" spans="1:10" ht="31.5" x14ac:dyDescent="0.35">
      <c r="A39" s="313" t="s">
        <v>356</v>
      </c>
      <c r="B39" s="314" t="s">
        <v>357</v>
      </c>
      <c r="C39" s="703" t="s">
        <v>358</v>
      </c>
      <c r="D39" s="315" t="s">
        <v>7</v>
      </c>
      <c r="E39" t="b">
        <f t="shared" si="2"/>
        <v>1</v>
      </c>
      <c r="F39" t="b">
        <f t="shared" si="1"/>
        <v>1</v>
      </c>
      <c r="G39" s="313" t="s">
        <v>356</v>
      </c>
      <c r="H39" s="314" t="s">
        <v>357</v>
      </c>
      <c r="I39" s="355" t="s">
        <v>358</v>
      </c>
      <c r="J39" s="315" t="s">
        <v>7</v>
      </c>
    </row>
    <row r="40" spans="1:10" ht="21" x14ac:dyDescent="0.35">
      <c r="A40" s="313" t="s">
        <v>359</v>
      </c>
      <c r="B40" s="314" t="s">
        <v>360</v>
      </c>
      <c r="C40" s="704"/>
      <c r="D40" s="315" t="s">
        <v>7</v>
      </c>
      <c r="E40" t="b">
        <f t="shared" si="2"/>
        <v>1</v>
      </c>
      <c r="F40" t="b">
        <f t="shared" si="1"/>
        <v>1</v>
      </c>
      <c r="G40" s="313" t="s">
        <v>359</v>
      </c>
      <c r="H40" s="314" t="s">
        <v>360</v>
      </c>
      <c r="I40" s="357"/>
      <c r="J40" s="315" t="s">
        <v>7</v>
      </c>
    </row>
    <row r="41" spans="1:10" ht="73.5" x14ac:dyDescent="0.35">
      <c r="A41" s="313" t="s">
        <v>361</v>
      </c>
      <c r="B41" s="314" t="s">
        <v>362</v>
      </c>
      <c r="C41" s="314" t="s">
        <v>363</v>
      </c>
      <c r="D41" s="315" t="s">
        <v>2</v>
      </c>
      <c r="E41" t="b">
        <f t="shared" si="2"/>
        <v>1</v>
      </c>
      <c r="F41" t="b">
        <f t="shared" si="1"/>
        <v>1</v>
      </c>
      <c r="G41" s="313" t="s">
        <v>361</v>
      </c>
      <c r="H41" s="314" t="s">
        <v>362</v>
      </c>
      <c r="I41" s="314" t="s">
        <v>363</v>
      </c>
      <c r="J41" s="315" t="s">
        <v>2</v>
      </c>
    </row>
    <row r="42" spans="1:10" ht="52.5" x14ac:dyDescent="0.35">
      <c r="A42" s="313" t="s">
        <v>364</v>
      </c>
      <c r="B42" s="314" t="s">
        <v>365</v>
      </c>
      <c r="C42" s="314" t="s">
        <v>366</v>
      </c>
      <c r="D42" s="315" t="s">
        <v>2</v>
      </c>
      <c r="E42" t="b">
        <f t="shared" si="2"/>
        <v>1</v>
      </c>
      <c r="F42" t="b">
        <f t="shared" si="1"/>
        <v>1</v>
      </c>
      <c r="G42" s="313" t="s">
        <v>364</v>
      </c>
      <c r="H42" s="314" t="s">
        <v>365</v>
      </c>
      <c r="I42" s="314" t="s">
        <v>366</v>
      </c>
      <c r="J42" s="315" t="s">
        <v>2</v>
      </c>
    </row>
    <row r="43" spans="1:10" ht="52.5" x14ac:dyDescent="0.35">
      <c r="A43" s="313" t="s">
        <v>367</v>
      </c>
      <c r="B43" s="314" t="s">
        <v>368</v>
      </c>
      <c r="C43" s="314" t="s">
        <v>369</v>
      </c>
      <c r="D43" s="315" t="s">
        <v>4</v>
      </c>
      <c r="E43" t="b">
        <f t="shared" si="2"/>
        <v>1</v>
      </c>
      <c r="F43" t="b">
        <f t="shared" si="1"/>
        <v>1</v>
      </c>
      <c r="G43" s="313" t="s">
        <v>367</v>
      </c>
      <c r="H43" s="314" t="s">
        <v>368</v>
      </c>
      <c r="I43" s="314" t="s">
        <v>369</v>
      </c>
      <c r="J43" s="315" t="s">
        <v>4</v>
      </c>
    </row>
    <row r="44" spans="1:10" ht="63" x14ac:dyDescent="0.35">
      <c r="A44" s="313" t="s">
        <v>370</v>
      </c>
      <c r="B44" s="314" t="s">
        <v>371</v>
      </c>
      <c r="C44" s="314" t="s">
        <v>372</v>
      </c>
      <c r="D44" s="315" t="s">
        <v>2</v>
      </c>
      <c r="E44" t="b">
        <f t="shared" si="2"/>
        <v>0</v>
      </c>
      <c r="F44" t="b">
        <f t="shared" si="1"/>
        <v>1</v>
      </c>
      <c r="G44" s="313" t="s">
        <v>370</v>
      </c>
      <c r="H44" s="314" t="s">
        <v>550</v>
      </c>
      <c r="I44" s="314" t="s">
        <v>372</v>
      </c>
      <c r="J44" s="315" t="s">
        <v>2</v>
      </c>
    </row>
    <row r="45" spans="1:10" ht="63" x14ac:dyDescent="0.35">
      <c r="A45" s="313" t="s">
        <v>373</v>
      </c>
      <c r="B45" s="314" t="s">
        <v>374</v>
      </c>
      <c r="C45" s="314" t="s">
        <v>375</v>
      </c>
      <c r="D45" s="315" t="s">
        <v>7</v>
      </c>
      <c r="E45" t="b">
        <f t="shared" si="2"/>
        <v>1</v>
      </c>
      <c r="F45" t="b">
        <f t="shared" si="1"/>
        <v>1</v>
      </c>
      <c r="G45" s="313" t="s">
        <v>373</v>
      </c>
      <c r="H45" s="314" t="s">
        <v>374</v>
      </c>
      <c r="I45" s="314" t="s">
        <v>375</v>
      </c>
      <c r="J45" s="315" t="s">
        <v>7</v>
      </c>
    </row>
    <row r="46" spans="1:10" ht="63" x14ac:dyDescent="0.35">
      <c r="A46" s="313" t="s">
        <v>376</v>
      </c>
      <c r="B46" s="314" t="s">
        <v>377</v>
      </c>
      <c r="C46" s="314" t="s">
        <v>378</v>
      </c>
      <c r="D46" s="315" t="s">
        <v>6</v>
      </c>
      <c r="E46" t="b">
        <f t="shared" si="2"/>
        <v>0</v>
      </c>
      <c r="F46" t="b">
        <f t="shared" si="1"/>
        <v>0</v>
      </c>
    </row>
    <row r="47" spans="1:10" ht="73.5" x14ac:dyDescent="0.35">
      <c r="A47" s="313" t="s">
        <v>379</v>
      </c>
      <c r="B47" s="314" t="s">
        <v>380</v>
      </c>
      <c r="C47" s="314" t="s">
        <v>381</v>
      </c>
      <c r="D47" s="315" t="s">
        <v>7</v>
      </c>
      <c r="E47" t="b">
        <f t="shared" si="2"/>
        <v>1</v>
      </c>
      <c r="F47" t="b">
        <f t="shared" si="1"/>
        <v>1</v>
      </c>
      <c r="G47" s="316" t="s">
        <v>376</v>
      </c>
      <c r="H47" s="314" t="s">
        <v>380</v>
      </c>
      <c r="I47" s="314" t="s">
        <v>381</v>
      </c>
      <c r="J47" s="315" t="s">
        <v>7</v>
      </c>
    </row>
    <row r="48" spans="1:10" ht="136.5" x14ac:dyDescent="0.35">
      <c r="A48" s="316" t="s">
        <v>382</v>
      </c>
      <c r="B48" s="314" t="s">
        <v>383</v>
      </c>
      <c r="C48" s="703" t="s">
        <v>384</v>
      </c>
      <c r="D48" s="315" t="s">
        <v>2</v>
      </c>
      <c r="E48" t="b">
        <f t="shared" si="2"/>
        <v>1</v>
      </c>
      <c r="F48" t="b">
        <f t="shared" si="1"/>
        <v>1</v>
      </c>
      <c r="G48" s="316" t="s">
        <v>379</v>
      </c>
      <c r="H48" s="314" t="s">
        <v>383</v>
      </c>
      <c r="I48" s="355" t="s">
        <v>384</v>
      </c>
      <c r="J48" s="315" t="s">
        <v>2</v>
      </c>
    </row>
    <row r="49" spans="1:10" ht="21" x14ac:dyDescent="0.35">
      <c r="A49" s="316" t="s">
        <v>385</v>
      </c>
      <c r="B49" s="314" t="s">
        <v>386</v>
      </c>
      <c r="C49" s="704"/>
      <c r="D49" s="315" t="s">
        <v>2</v>
      </c>
      <c r="E49" t="b">
        <f t="shared" si="2"/>
        <v>1</v>
      </c>
      <c r="F49" t="b">
        <f t="shared" si="1"/>
        <v>1</v>
      </c>
      <c r="G49" s="316" t="s">
        <v>382</v>
      </c>
      <c r="H49" s="314" t="s">
        <v>386</v>
      </c>
      <c r="I49" s="357"/>
      <c r="J49" s="315" t="s">
        <v>2</v>
      </c>
    </row>
    <row r="50" spans="1:10" ht="115.5" x14ac:dyDescent="0.35">
      <c r="A50" s="316" t="s">
        <v>387</v>
      </c>
      <c r="B50" s="314" t="s">
        <v>388</v>
      </c>
      <c r="C50" s="314" t="s">
        <v>389</v>
      </c>
      <c r="D50" s="315" t="s">
        <v>4</v>
      </c>
      <c r="E50" t="b">
        <f t="shared" si="2"/>
        <v>1</v>
      </c>
      <c r="F50" t="b">
        <f t="shared" si="1"/>
        <v>1</v>
      </c>
      <c r="G50" s="316" t="s">
        <v>385</v>
      </c>
      <c r="H50" s="314" t="s">
        <v>388</v>
      </c>
      <c r="I50" s="314" t="s">
        <v>389</v>
      </c>
      <c r="J50" s="315" t="s">
        <v>4</v>
      </c>
    </row>
    <row r="51" spans="1:10" ht="94.5" x14ac:dyDescent="0.35">
      <c r="A51" s="316" t="s">
        <v>390</v>
      </c>
      <c r="B51" s="314" t="s">
        <v>391</v>
      </c>
      <c r="C51" s="314" t="s">
        <v>392</v>
      </c>
      <c r="D51" s="315" t="s">
        <v>4</v>
      </c>
      <c r="E51" t="b">
        <f t="shared" si="2"/>
        <v>1</v>
      </c>
      <c r="F51" t="b">
        <f t="shared" si="1"/>
        <v>1</v>
      </c>
      <c r="G51" s="316" t="s">
        <v>387</v>
      </c>
      <c r="H51" s="314" t="s">
        <v>391</v>
      </c>
      <c r="I51" s="314" t="s">
        <v>392</v>
      </c>
      <c r="J51" s="315" t="s">
        <v>4</v>
      </c>
    </row>
    <row r="52" spans="1:10" ht="42" x14ac:dyDescent="0.35">
      <c r="A52" s="316" t="s">
        <v>393</v>
      </c>
      <c r="B52" s="314" t="s">
        <v>394</v>
      </c>
      <c r="C52" s="314" t="s">
        <v>395</v>
      </c>
      <c r="D52" s="315" t="s">
        <v>4</v>
      </c>
      <c r="E52" t="b">
        <f t="shared" si="2"/>
        <v>1</v>
      </c>
      <c r="F52" t="b">
        <f t="shared" si="1"/>
        <v>1</v>
      </c>
      <c r="G52" s="316" t="s">
        <v>390</v>
      </c>
      <c r="H52" s="314" t="s">
        <v>394</v>
      </c>
      <c r="I52" s="314" t="s">
        <v>395</v>
      </c>
      <c r="J52" s="315" t="s">
        <v>4</v>
      </c>
    </row>
    <row r="53" spans="1:10" ht="31.5" x14ac:dyDescent="0.35">
      <c r="A53" s="316" t="s">
        <v>396</v>
      </c>
      <c r="B53" s="314" t="s">
        <v>397</v>
      </c>
      <c r="C53" s="314" t="s">
        <v>398</v>
      </c>
      <c r="D53" s="315" t="s">
        <v>7</v>
      </c>
      <c r="E53" t="b">
        <f>EXACT(H54,B53)</f>
        <v>0</v>
      </c>
      <c r="F53" t="b">
        <f t="shared" si="1"/>
        <v>0</v>
      </c>
    </row>
    <row r="54" spans="1:10" x14ac:dyDescent="0.35">
      <c r="A54" s="316" t="s">
        <v>399</v>
      </c>
      <c r="B54" s="314" t="s">
        <v>400</v>
      </c>
      <c r="C54" s="314" t="s">
        <v>401</v>
      </c>
      <c r="D54" s="315" t="s">
        <v>4</v>
      </c>
      <c r="E54" t="b">
        <f t="shared" ref="E54:E85" si="3">EXACT(H54,B54)</f>
        <v>1</v>
      </c>
      <c r="F54" t="b">
        <f t="shared" si="1"/>
        <v>1</v>
      </c>
      <c r="G54" s="316" t="s">
        <v>393</v>
      </c>
      <c r="H54" s="314" t="s">
        <v>400</v>
      </c>
      <c r="I54" s="314" t="s">
        <v>401</v>
      </c>
      <c r="J54" s="315" t="s">
        <v>4</v>
      </c>
    </row>
    <row r="55" spans="1:10" x14ac:dyDescent="0.35">
      <c r="A55" s="310" t="s">
        <v>402</v>
      </c>
      <c r="B55" s="311" t="s">
        <v>403</v>
      </c>
      <c r="C55" s="311"/>
      <c r="D55" s="312"/>
      <c r="E55" t="b">
        <f t="shared" si="3"/>
        <v>1</v>
      </c>
      <c r="F55" t="b">
        <f t="shared" si="1"/>
        <v>1</v>
      </c>
      <c r="G55" s="310" t="s">
        <v>402</v>
      </c>
      <c r="H55" s="311" t="s">
        <v>403</v>
      </c>
      <c r="I55" s="311"/>
      <c r="J55" s="312"/>
    </row>
    <row r="56" spans="1:10" ht="31.5" x14ac:dyDescent="0.35">
      <c r="A56" s="313" t="s">
        <v>404</v>
      </c>
      <c r="B56" s="314" t="s">
        <v>405</v>
      </c>
      <c r="C56" s="314" t="s">
        <v>406</v>
      </c>
      <c r="D56" s="315" t="s">
        <v>4</v>
      </c>
      <c r="E56" t="b">
        <f t="shared" si="3"/>
        <v>1</v>
      </c>
      <c r="F56" t="b">
        <f t="shared" si="1"/>
        <v>1</v>
      </c>
      <c r="G56" s="313" t="s">
        <v>404</v>
      </c>
      <c r="H56" s="314" t="s">
        <v>405</v>
      </c>
      <c r="I56" s="314" t="s">
        <v>406</v>
      </c>
      <c r="J56" s="315" t="s">
        <v>4</v>
      </c>
    </row>
    <row r="57" spans="1:10" ht="31.5" x14ac:dyDescent="0.35">
      <c r="A57" s="313" t="s">
        <v>407</v>
      </c>
      <c r="B57" s="314" t="s">
        <v>408</v>
      </c>
      <c r="C57" s="314" t="s">
        <v>409</v>
      </c>
      <c r="D57" s="315" t="s">
        <v>6</v>
      </c>
      <c r="E57" t="b">
        <f t="shared" si="3"/>
        <v>1</v>
      </c>
      <c r="F57" t="b">
        <f t="shared" si="1"/>
        <v>1</v>
      </c>
      <c r="G57" s="313" t="s">
        <v>407</v>
      </c>
      <c r="H57" s="314" t="s">
        <v>408</v>
      </c>
      <c r="I57" s="314" t="s">
        <v>409</v>
      </c>
      <c r="J57" s="315" t="s">
        <v>6</v>
      </c>
    </row>
    <row r="58" spans="1:10" ht="31.5" x14ac:dyDescent="0.35">
      <c r="A58" s="313" t="s">
        <v>410</v>
      </c>
      <c r="B58" s="314" t="s">
        <v>411</v>
      </c>
      <c r="C58" s="314"/>
      <c r="D58" s="315" t="s">
        <v>6</v>
      </c>
      <c r="E58" t="b">
        <f t="shared" si="3"/>
        <v>1</v>
      </c>
      <c r="F58" t="b">
        <f t="shared" si="1"/>
        <v>1</v>
      </c>
      <c r="G58" s="313" t="s">
        <v>410</v>
      </c>
      <c r="H58" s="314" t="s">
        <v>411</v>
      </c>
      <c r="I58" s="314"/>
      <c r="J58" s="315" t="s">
        <v>6</v>
      </c>
    </row>
    <row r="59" spans="1:10" x14ac:dyDescent="0.35">
      <c r="A59" s="292"/>
      <c r="B59" s="293"/>
      <c r="C59" s="293"/>
      <c r="D59" s="294"/>
      <c r="E59" t="b">
        <f t="shared" si="3"/>
        <v>1</v>
      </c>
      <c r="F59" t="b">
        <f t="shared" si="1"/>
        <v>1</v>
      </c>
    </row>
    <row r="60" spans="1:10" x14ac:dyDescent="0.35">
      <c r="A60" s="317" t="s">
        <v>412</v>
      </c>
      <c r="B60" s="318" t="s">
        <v>84</v>
      </c>
      <c r="C60" s="319"/>
      <c r="D60" s="319"/>
      <c r="E60" t="b">
        <f t="shared" si="3"/>
        <v>1</v>
      </c>
      <c r="F60" t="b">
        <f t="shared" si="1"/>
        <v>1</v>
      </c>
      <c r="G60" s="317" t="s">
        <v>412</v>
      </c>
      <c r="H60" s="318" t="s">
        <v>84</v>
      </c>
      <c r="I60" s="319"/>
      <c r="J60" s="319"/>
    </row>
    <row r="61" spans="1:10" x14ac:dyDescent="0.35">
      <c r="A61" s="320" t="s">
        <v>146</v>
      </c>
      <c r="B61" s="321" t="s">
        <v>413</v>
      </c>
      <c r="C61" s="321"/>
      <c r="D61" s="322"/>
      <c r="E61" t="b">
        <f t="shared" si="3"/>
        <v>1</v>
      </c>
      <c r="F61" t="b">
        <f t="shared" si="1"/>
        <v>1</v>
      </c>
      <c r="G61" s="320" t="s">
        <v>146</v>
      </c>
      <c r="H61" s="321" t="s">
        <v>413</v>
      </c>
      <c r="I61" s="321"/>
      <c r="J61" s="322"/>
    </row>
    <row r="62" spans="1:10" ht="73.5" x14ac:dyDescent="0.35">
      <c r="A62" s="323" t="s">
        <v>414</v>
      </c>
      <c r="B62" s="324" t="s">
        <v>415</v>
      </c>
      <c r="C62" s="324" t="s">
        <v>416</v>
      </c>
      <c r="D62" s="325" t="s">
        <v>4</v>
      </c>
      <c r="E62" t="b">
        <f t="shared" si="3"/>
        <v>1</v>
      </c>
      <c r="F62" t="b">
        <f t="shared" si="1"/>
        <v>1</v>
      </c>
      <c r="G62" s="323" t="s">
        <v>414</v>
      </c>
      <c r="H62" s="324" t="s">
        <v>415</v>
      </c>
      <c r="I62" s="324" t="s">
        <v>416</v>
      </c>
      <c r="J62" s="325" t="s">
        <v>4</v>
      </c>
    </row>
    <row r="63" spans="1:10" ht="42" x14ac:dyDescent="0.35">
      <c r="A63" s="323" t="s">
        <v>417</v>
      </c>
      <c r="B63" s="324" t="s">
        <v>418</v>
      </c>
      <c r="C63" s="324" t="s">
        <v>419</v>
      </c>
      <c r="D63" s="325" t="s">
        <v>7</v>
      </c>
      <c r="E63" t="b">
        <f t="shared" si="3"/>
        <v>1</v>
      </c>
      <c r="F63" t="b">
        <f t="shared" si="1"/>
        <v>1</v>
      </c>
      <c r="G63" s="323" t="s">
        <v>417</v>
      </c>
      <c r="H63" s="324" t="s">
        <v>418</v>
      </c>
      <c r="I63" s="324" t="s">
        <v>419</v>
      </c>
      <c r="J63" s="325" t="s">
        <v>7</v>
      </c>
    </row>
    <row r="64" spans="1:10" ht="42" x14ac:dyDescent="0.35">
      <c r="A64" s="323" t="s">
        <v>420</v>
      </c>
      <c r="B64" s="324" t="s">
        <v>421</v>
      </c>
      <c r="C64" s="324" t="s">
        <v>422</v>
      </c>
      <c r="D64" s="325" t="s">
        <v>7</v>
      </c>
      <c r="E64" t="b">
        <f t="shared" si="3"/>
        <v>1</v>
      </c>
      <c r="F64" t="b">
        <f t="shared" si="1"/>
        <v>1</v>
      </c>
      <c r="G64" s="323" t="s">
        <v>420</v>
      </c>
      <c r="H64" s="324" t="s">
        <v>421</v>
      </c>
      <c r="I64" s="324" t="s">
        <v>422</v>
      </c>
      <c r="J64" s="325" t="s">
        <v>7</v>
      </c>
    </row>
    <row r="65" spans="1:10" ht="21" x14ac:dyDescent="0.35">
      <c r="A65" s="323" t="s">
        <v>423</v>
      </c>
      <c r="B65" s="324" t="s">
        <v>424</v>
      </c>
      <c r="C65" s="324" t="s">
        <v>425</v>
      </c>
      <c r="D65" s="325" t="s">
        <v>2</v>
      </c>
      <c r="E65" t="b">
        <f t="shared" si="3"/>
        <v>1</v>
      </c>
      <c r="F65" t="b">
        <f t="shared" si="1"/>
        <v>1</v>
      </c>
      <c r="G65" s="323" t="s">
        <v>423</v>
      </c>
      <c r="H65" s="324" t="s">
        <v>424</v>
      </c>
      <c r="I65" s="324" t="s">
        <v>425</v>
      </c>
      <c r="J65" s="325" t="s">
        <v>2</v>
      </c>
    </row>
    <row r="66" spans="1:10" ht="73.5" x14ac:dyDescent="0.35">
      <c r="A66" s="323" t="s">
        <v>426</v>
      </c>
      <c r="B66" s="324" t="s">
        <v>427</v>
      </c>
      <c r="C66" s="324" t="s">
        <v>428</v>
      </c>
      <c r="D66" s="325" t="s">
        <v>7</v>
      </c>
      <c r="E66" t="b">
        <f t="shared" si="3"/>
        <v>1</v>
      </c>
      <c r="F66" t="b">
        <f t="shared" si="1"/>
        <v>1</v>
      </c>
      <c r="G66" s="323" t="s">
        <v>426</v>
      </c>
      <c r="H66" s="324" t="s">
        <v>427</v>
      </c>
      <c r="I66" s="324" t="s">
        <v>428</v>
      </c>
      <c r="J66" s="325" t="s">
        <v>7</v>
      </c>
    </row>
    <row r="67" spans="1:10" x14ac:dyDescent="0.35">
      <c r="A67" s="320" t="s">
        <v>163</v>
      </c>
      <c r="B67" s="321" t="s">
        <v>429</v>
      </c>
      <c r="C67" s="321"/>
      <c r="D67" s="322"/>
      <c r="E67" t="b">
        <f t="shared" si="3"/>
        <v>1</v>
      </c>
      <c r="F67" t="b">
        <f t="shared" si="1"/>
        <v>1</v>
      </c>
      <c r="G67" s="320" t="s">
        <v>163</v>
      </c>
      <c r="H67" s="321" t="s">
        <v>429</v>
      </c>
      <c r="I67" s="321"/>
      <c r="J67" s="322"/>
    </row>
    <row r="68" spans="1:10" ht="63" x14ac:dyDescent="0.35">
      <c r="A68" s="323" t="s">
        <v>430</v>
      </c>
      <c r="B68" s="324" t="s">
        <v>431</v>
      </c>
      <c r="C68" s="324" t="s">
        <v>432</v>
      </c>
      <c r="D68" s="325" t="s">
        <v>2</v>
      </c>
      <c r="E68" t="b">
        <f t="shared" si="3"/>
        <v>1</v>
      </c>
      <c r="F68" t="b">
        <f t="shared" si="1"/>
        <v>1</v>
      </c>
      <c r="G68" s="323" t="s">
        <v>430</v>
      </c>
      <c r="H68" s="324" t="s">
        <v>431</v>
      </c>
      <c r="I68" s="324" t="s">
        <v>432</v>
      </c>
      <c r="J68" s="325" t="s">
        <v>2</v>
      </c>
    </row>
    <row r="69" spans="1:10" ht="21" x14ac:dyDescent="0.35">
      <c r="A69" s="323" t="s">
        <v>433</v>
      </c>
      <c r="B69" s="324" t="s">
        <v>551</v>
      </c>
      <c r="C69" s="324" t="s">
        <v>434</v>
      </c>
      <c r="D69" s="325" t="s">
        <v>4</v>
      </c>
      <c r="E69" t="b">
        <f t="shared" si="3"/>
        <v>1</v>
      </c>
      <c r="F69" t="b">
        <f t="shared" si="1"/>
        <v>1</v>
      </c>
      <c r="G69" s="323" t="s">
        <v>433</v>
      </c>
      <c r="H69" s="324" t="s">
        <v>551</v>
      </c>
      <c r="I69" s="324" t="s">
        <v>434</v>
      </c>
      <c r="J69" s="325" t="s">
        <v>4</v>
      </c>
    </row>
    <row r="70" spans="1:10" ht="147" x14ac:dyDescent="0.35">
      <c r="A70" s="323" t="s">
        <v>435</v>
      </c>
      <c r="B70" s="324" t="s">
        <v>436</v>
      </c>
      <c r="C70" s="324" t="s">
        <v>437</v>
      </c>
      <c r="D70" s="325" t="s">
        <v>4</v>
      </c>
      <c r="E70" t="b">
        <f t="shared" si="3"/>
        <v>1</v>
      </c>
      <c r="F70" t="b">
        <f t="shared" ref="F70:F122" si="4">EXACT(C70,I70)</f>
        <v>1</v>
      </c>
      <c r="G70" s="323" t="s">
        <v>435</v>
      </c>
      <c r="H70" s="324" t="s">
        <v>436</v>
      </c>
      <c r="I70" s="324" t="s">
        <v>437</v>
      </c>
      <c r="J70" s="325" t="s">
        <v>4</v>
      </c>
    </row>
    <row r="71" spans="1:10" ht="21" x14ac:dyDescent="0.35">
      <c r="A71" s="323" t="s">
        <v>438</v>
      </c>
      <c r="B71" s="324" t="s">
        <v>439</v>
      </c>
      <c r="C71" s="362" t="s">
        <v>440</v>
      </c>
      <c r="D71" s="325" t="s">
        <v>6</v>
      </c>
      <c r="E71" t="b">
        <f t="shared" si="3"/>
        <v>1</v>
      </c>
      <c r="F71" t="b">
        <f t="shared" si="4"/>
        <v>0</v>
      </c>
      <c r="G71" s="323" t="s">
        <v>438</v>
      </c>
      <c r="H71" s="324" t="s">
        <v>439</v>
      </c>
      <c r="I71" s="362" t="s">
        <v>552</v>
      </c>
      <c r="J71" s="325" t="s">
        <v>6</v>
      </c>
    </row>
    <row r="72" spans="1:10" ht="31.5" x14ac:dyDescent="0.35">
      <c r="A72" s="323" t="s">
        <v>441</v>
      </c>
      <c r="B72" s="324" t="s">
        <v>442</v>
      </c>
      <c r="C72" s="324" t="s">
        <v>443</v>
      </c>
      <c r="D72" s="325" t="s">
        <v>2</v>
      </c>
      <c r="E72" t="b">
        <f t="shared" si="3"/>
        <v>1</v>
      </c>
      <c r="F72" t="b">
        <f t="shared" si="4"/>
        <v>1</v>
      </c>
      <c r="G72" s="323" t="s">
        <v>441</v>
      </c>
      <c r="H72" s="324" t="s">
        <v>442</v>
      </c>
      <c r="I72" s="324" t="s">
        <v>443</v>
      </c>
      <c r="J72" s="325" t="s">
        <v>2</v>
      </c>
    </row>
    <row r="73" spans="1:10" ht="63" x14ac:dyDescent="0.35">
      <c r="A73" s="323" t="s">
        <v>444</v>
      </c>
      <c r="B73" s="324" t="s">
        <v>445</v>
      </c>
      <c r="C73" s="324" t="s">
        <v>557</v>
      </c>
      <c r="D73" s="325" t="s">
        <v>4</v>
      </c>
      <c r="E73" t="b">
        <f t="shared" si="3"/>
        <v>1</v>
      </c>
      <c r="F73" t="b">
        <f t="shared" si="4"/>
        <v>0</v>
      </c>
      <c r="G73" s="323" t="s">
        <v>444</v>
      </c>
      <c r="H73" s="324" t="s">
        <v>445</v>
      </c>
      <c r="I73" s="324" t="s">
        <v>553</v>
      </c>
      <c r="J73" s="325" t="s">
        <v>4</v>
      </c>
    </row>
    <row r="74" spans="1:10" ht="31.5" x14ac:dyDescent="0.35">
      <c r="A74" s="323" t="s">
        <v>446</v>
      </c>
      <c r="B74" s="324" t="s">
        <v>447</v>
      </c>
      <c r="C74" s="324" t="s">
        <v>448</v>
      </c>
      <c r="D74" s="325" t="s">
        <v>4</v>
      </c>
      <c r="E74" t="b">
        <f t="shared" si="3"/>
        <v>1</v>
      </c>
      <c r="F74" t="b">
        <f t="shared" si="4"/>
        <v>1</v>
      </c>
      <c r="G74" s="323" t="s">
        <v>446</v>
      </c>
      <c r="H74" s="324" t="s">
        <v>447</v>
      </c>
      <c r="I74" s="324" t="s">
        <v>448</v>
      </c>
      <c r="J74" s="325" t="s">
        <v>4</v>
      </c>
    </row>
    <row r="75" spans="1:10" ht="136.5" x14ac:dyDescent="0.35">
      <c r="A75" s="323" t="s">
        <v>449</v>
      </c>
      <c r="B75" s="324" t="s">
        <v>450</v>
      </c>
      <c r="C75" s="705" t="s">
        <v>451</v>
      </c>
      <c r="D75" s="325" t="s">
        <v>7</v>
      </c>
      <c r="E75" t="b">
        <f t="shared" si="3"/>
        <v>1</v>
      </c>
      <c r="F75" t="b">
        <f t="shared" si="4"/>
        <v>1</v>
      </c>
      <c r="G75" s="323" t="s">
        <v>449</v>
      </c>
      <c r="H75" s="324" t="s">
        <v>450</v>
      </c>
      <c r="I75" s="358" t="s">
        <v>451</v>
      </c>
      <c r="J75" s="325" t="s">
        <v>7</v>
      </c>
    </row>
    <row r="76" spans="1:10" ht="21" x14ac:dyDescent="0.35">
      <c r="A76" s="323" t="s">
        <v>452</v>
      </c>
      <c r="B76" s="324" t="s">
        <v>453</v>
      </c>
      <c r="C76" s="706"/>
      <c r="D76" s="325" t="s">
        <v>7</v>
      </c>
      <c r="E76" t="b">
        <f t="shared" si="3"/>
        <v>1</v>
      </c>
      <c r="F76" t="b">
        <f t="shared" si="4"/>
        <v>1</v>
      </c>
      <c r="G76" s="323" t="s">
        <v>452</v>
      </c>
      <c r="H76" s="324" t="s">
        <v>453</v>
      </c>
      <c r="I76" s="359"/>
      <c r="J76" s="325" t="s">
        <v>7</v>
      </c>
    </row>
    <row r="77" spans="1:10" x14ac:dyDescent="0.35">
      <c r="A77" s="320" t="s">
        <v>454</v>
      </c>
      <c r="B77" s="321" t="s">
        <v>455</v>
      </c>
      <c r="C77" s="321"/>
      <c r="D77" s="322"/>
      <c r="E77" t="b">
        <f t="shared" si="3"/>
        <v>1</v>
      </c>
      <c r="F77" t="b">
        <f t="shared" si="4"/>
        <v>1</v>
      </c>
      <c r="G77" s="320" t="s">
        <v>454</v>
      </c>
      <c r="H77" s="321" t="s">
        <v>455</v>
      </c>
      <c r="I77" s="321"/>
      <c r="J77" s="322"/>
    </row>
    <row r="78" spans="1:10" ht="63" x14ac:dyDescent="0.35">
      <c r="A78" s="323" t="s">
        <v>456</v>
      </c>
      <c r="B78" s="324" t="s">
        <v>457</v>
      </c>
      <c r="C78" s="324" t="s">
        <v>458</v>
      </c>
      <c r="D78" s="325" t="s">
        <v>6</v>
      </c>
      <c r="E78" t="b">
        <f t="shared" si="3"/>
        <v>1</v>
      </c>
      <c r="F78" t="b">
        <f t="shared" si="4"/>
        <v>1</v>
      </c>
      <c r="G78" s="323" t="s">
        <v>456</v>
      </c>
      <c r="H78" s="324" t="s">
        <v>457</v>
      </c>
      <c r="I78" s="324" t="s">
        <v>458</v>
      </c>
      <c r="J78" s="325" t="s">
        <v>4</v>
      </c>
    </row>
    <row r="79" spans="1:10" ht="84" x14ac:dyDescent="0.35">
      <c r="A79" s="323" t="s">
        <v>459</v>
      </c>
      <c r="B79" s="324" t="s">
        <v>460</v>
      </c>
      <c r="C79" s="324" t="s">
        <v>461</v>
      </c>
      <c r="D79" s="325" t="s">
        <v>7</v>
      </c>
      <c r="E79" t="b">
        <f t="shared" si="3"/>
        <v>1</v>
      </c>
      <c r="F79" t="b">
        <f t="shared" si="4"/>
        <v>1</v>
      </c>
      <c r="G79" s="323" t="s">
        <v>459</v>
      </c>
      <c r="H79" s="324" t="s">
        <v>460</v>
      </c>
      <c r="I79" s="324" t="s">
        <v>461</v>
      </c>
      <c r="J79" s="325" t="s">
        <v>7</v>
      </c>
    </row>
    <row r="80" spans="1:10" ht="63" x14ac:dyDescent="0.35">
      <c r="A80" s="323" t="s">
        <v>462</v>
      </c>
      <c r="B80" s="324" t="s">
        <v>463</v>
      </c>
      <c r="C80" s="324" t="s">
        <v>464</v>
      </c>
      <c r="D80" s="325" t="s">
        <v>7</v>
      </c>
      <c r="E80" t="b">
        <f t="shared" si="3"/>
        <v>1</v>
      </c>
      <c r="F80" t="b">
        <f t="shared" si="4"/>
        <v>1</v>
      </c>
      <c r="G80" s="323" t="s">
        <v>462</v>
      </c>
      <c r="H80" s="324" t="s">
        <v>463</v>
      </c>
      <c r="I80" s="324" t="s">
        <v>464</v>
      </c>
      <c r="J80" s="325" t="s">
        <v>7</v>
      </c>
    </row>
    <row r="81" spans="1:10" x14ac:dyDescent="0.35">
      <c r="A81" s="292"/>
      <c r="B81" s="293"/>
      <c r="C81" s="326"/>
      <c r="D81" s="294"/>
      <c r="E81" t="b">
        <f t="shared" si="3"/>
        <v>1</v>
      </c>
      <c r="F81" t="b">
        <f t="shared" si="4"/>
        <v>1</v>
      </c>
      <c r="G81" s="292"/>
      <c r="H81" s="293"/>
      <c r="I81" s="326"/>
      <c r="J81" s="294"/>
    </row>
    <row r="82" spans="1:10" x14ac:dyDescent="0.35">
      <c r="A82" s="327" t="s">
        <v>465</v>
      </c>
      <c r="B82" s="328" t="s">
        <v>85</v>
      </c>
      <c r="C82" s="329"/>
      <c r="D82" s="329"/>
      <c r="E82" t="b">
        <f t="shared" si="3"/>
        <v>1</v>
      </c>
      <c r="F82" t="b">
        <f t="shared" si="4"/>
        <v>1</v>
      </c>
      <c r="G82" s="327" t="s">
        <v>465</v>
      </c>
      <c r="H82" s="328" t="s">
        <v>85</v>
      </c>
      <c r="I82" s="329"/>
      <c r="J82" s="329"/>
    </row>
    <row r="83" spans="1:10" x14ac:dyDescent="0.35">
      <c r="A83" s="330" t="s">
        <v>466</v>
      </c>
      <c r="B83" s="331" t="s">
        <v>467</v>
      </c>
      <c r="C83" s="293"/>
      <c r="D83" s="294"/>
      <c r="E83" t="b">
        <f t="shared" si="3"/>
        <v>1</v>
      </c>
      <c r="F83" t="b">
        <f t="shared" si="4"/>
        <v>1</v>
      </c>
      <c r="G83" s="330" t="s">
        <v>466</v>
      </c>
      <c r="H83" s="331" t="s">
        <v>467</v>
      </c>
      <c r="I83" s="293"/>
      <c r="J83" s="294"/>
    </row>
    <row r="84" spans="1:10" ht="21" x14ac:dyDescent="0.35">
      <c r="A84" s="332" t="s">
        <v>468</v>
      </c>
      <c r="B84" s="333" t="s">
        <v>469</v>
      </c>
      <c r="C84" s="333"/>
      <c r="D84" s="334" t="s">
        <v>2</v>
      </c>
      <c r="E84" t="b">
        <f t="shared" si="3"/>
        <v>1</v>
      </c>
      <c r="F84" t="b">
        <f t="shared" si="4"/>
        <v>1</v>
      </c>
      <c r="G84" s="332" t="s">
        <v>468</v>
      </c>
      <c r="H84" s="333" t="s">
        <v>469</v>
      </c>
      <c r="I84" s="333"/>
      <c r="J84" s="334" t="s">
        <v>554</v>
      </c>
    </row>
    <row r="85" spans="1:10" ht="31.5" x14ac:dyDescent="0.35">
      <c r="A85" s="332" t="s">
        <v>470</v>
      </c>
      <c r="B85" s="333" t="s">
        <v>471</v>
      </c>
      <c r="C85" s="333" t="s">
        <v>472</v>
      </c>
      <c r="D85" s="334" t="s">
        <v>2</v>
      </c>
      <c r="E85" t="b">
        <f t="shared" si="3"/>
        <v>1</v>
      </c>
      <c r="F85" t="b">
        <f t="shared" si="4"/>
        <v>1</v>
      </c>
      <c r="G85" s="332" t="s">
        <v>470</v>
      </c>
      <c r="H85" s="333" t="s">
        <v>471</v>
      </c>
      <c r="I85" s="333" t="s">
        <v>472</v>
      </c>
      <c r="J85" s="334" t="s">
        <v>554</v>
      </c>
    </row>
    <row r="86" spans="1:10" ht="21" x14ac:dyDescent="0.35">
      <c r="A86" s="332" t="s">
        <v>473</v>
      </c>
      <c r="B86" s="333" t="s">
        <v>474</v>
      </c>
      <c r="C86" s="333"/>
      <c r="D86" s="334" t="s">
        <v>4</v>
      </c>
      <c r="E86" t="b">
        <f t="shared" ref="E86:E122" si="5">EXACT(H86,B86)</f>
        <v>1</v>
      </c>
      <c r="F86" t="b">
        <f t="shared" si="4"/>
        <v>1</v>
      </c>
      <c r="G86" s="332" t="s">
        <v>473</v>
      </c>
      <c r="H86" s="333" t="s">
        <v>474</v>
      </c>
      <c r="I86" s="333"/>
      <c r="J86" s="334" t="s">
        <v>554</v>
      </c>
    </row>
    <row r="87" spans="1:10" x14ac:dyDescent="0.35">
      <c r="A87" s="330" t="s">
        <v>475</v>
      </c>
      <c r="B87" s="331" t="s">
        <v>476</v>
      </c>
      <c r="C87" s="293"/>
      <c r="D87" s="294"/>
      <c r="E87" t="b">
        <f t="shared" si="5"/>
        <v>1</v>
      </c>
      <c r="F87" t="b">
        <f t="shared" si="4"/>
        <v>1</v>
      </c>
      <c r="G87" s="330" t="s">
        <v>475</v>
      </c>
      <c r="H87" s="331" t="s">
        <v>476</v>
      </c>
      <c r="I87" s="293"/>
      <c r="J87" s="294"/>
    </row>
    <row r="88" spans="1:10" x14ac:dyDescent="0.35">
      <c r="A88" s="332" t="s">
        <v>477</v>
      </c>
      <c r="B88" s="333" t="s">
        <v>478</v>
      </c>
      <c r="C88" s="333"/>
      <c r="D88" s="334" t="s">
        <v>6</v>
      </c>
      <c r="E88" t="b">
        <f t="shared" si="5"/>
        <v>0</v>
      </c>
      <c r="F88" t="b">
        <f t="shared" si="4"/>
        <v>1</v>
      </c>
    </row>
    <row r="89" spans="1:10" ht="31.5" x14ac:dyDescent="0.35">
      <c r="A89" s="332" t="s">
        <v>479</v>
      </c>
      <c r="B89" s="333" t="s">
        <v>480</v>
      </c>
      <c r="C89" s="333"/>
      <c r="D89" s="334" t="s">
        <v>4</v>
      </c>
      <c r="E89" t="b">
        <f t="shared" si="5"/>
        <v>1</v>
      </c>
      <c r="F89" t="b">
        <f t="shared" si="4"/>
        <v>1</v>
      </c>
      <c r="G89" s="353" t="s">
        <v>477</v>
      </c>
      <c r="H89" s="333" t="s">
        <v>480</v>
      </c>
      <c r="I89" s="333"/>
      <c r="J89" s="334" t="s">
        <v>554</v>
      </c>
    </row>
    <row r="90" spans="1:10" ht="21" x14ac:dyDescent="0.35">
      <c r="A90" s="332" t="s">
        <v>481</v>
      </c>
      <c r="B90" s="333" t="s">
        <v>482</v>
      </c>
      <c r="C90" s="333"/>
      <c r="D90" s="334" t="s">
        <v>4</v>
      </c>
      <c r="E90" t="b">
        <f t="shared" si="5"/>
        <v>1</v>
      </c>
      <c r="F90" t="b">
        <f t="shared" si="4"/>
        <v>1</v>
      </c>
      <c r="G90" s="353" t="s">
        <v>479</v>
      </c>
      <c r="H90" s="333" t="s">
        <v>482</v>
      </c>
      <c r="I90" s="333"/>
      <c r="J90" s="334" t="s">
        <v>554</v>
      </c>
    </row>
    <row r="91" spans="1:10" ht="21" x14ac:dyDescent="0.35">
      <c r="A91" s="332" t="s">
        <v>483</v>
      </c>
      <c r="B91" s="333" t="s">
        <v>484</v>
      </c>
      <c r="C91" s="333"/>
      <c r="D91" s="334" t="s">
        <v>4</v>
      </c>
      <c r="E91" t="b">
        <f t="shared" si="5"/>
        <v>1</v>
      </c>
      <c r="F91" t="b">
        <f t="shared" si="4"/>
        <v>1</v>
      </c>
      <c r="G91" s="353" t="s">
        <v>481</v>
      </c>
      <c r="H91" s="333" t="s">
        <v>484</v>
      </c>
      <c r="I91" s="333"/>
      <c r="J91" s="334" t="s">
        <v>554</v>
      </c>
    </row>
    <row r="92" spans="1:10" ht="21" x14ac:dyDescent="0.35">
      <c r="A92" s="332" t="s">
        <v>485</v>
      </c>
      <c r="B92" s="333" t="s">
        <v>486</v>
      </c>
      <c r="C92" s="333"/>
      <c r="D92" s="334" t="s">
        <v>4</v>
      </c>
      <c r="E92" t="b">
        <f t="shared" si="5"/>
        <v>1</v>
      </c>
      <c r="F92" t="b">
        <f t="shared" si="4"/>
        <v>1</v>
      </c>
      <c r="G92" s="353" t="s">
        <v>483</v>
      </c>
      <c r="H92" s="333" t="s">
        <v>486</v>
      </c>
      <c r="I92" s="333"/>
      <c r="J92" s="334" t="s">
        <v>554</v>
      </c>
    </row>
    <row r="93" spans="1:10" ht="21" x14ac:dyDescent="0.35">
      <c r="A93" s="332" t="s">
        <v>487</v>
      </c>
      <c r="B93" s="333" t="s">
        <v>488</v>
      </c>
      <c r="C93" s="333"/>
      <c r="D93" s="334" t="s">
        <v>7</v>
      </c>
      <c r="E93" t="b">
        <f t="shared" si="5"/>
        <v>0</v>
      </c>
      <c r="F93" t="b">
        <f t="shared" si="4"/>
        <v>1</v>
      </c>
    </row>
    <row r="94" spans="1:10" x14ac:dyDescent="0.35">
      <c r="A94" s="330" t="s">
        <v>489</v>
      </c>
      <c r="B94" s="331" t="s">
        <v>490</v>
      </c>
      <c r="C94" s="293"/>
      <c r="D94" s="294"/>
      <c r="E94" t="b">
        <f t="shared" si="5"/>
        <v>1</v>
      </c>
      <c r="F94" t="b">
        <f t="shared" si="4"/>
        <v>1</v>
      </c>
      <c r="G94" s="330" t="s">
        <v>489</v>
      </c>
      <c r="H94" s="331" t="s">
        <v>490</v>
      </c>
      <c r="I94" s="293"/>
      <c r="J94" s="294"/>
    </row>
    <row r="95" spans="1:10" ht="21" x14ac:dyDescent="0.35">
      <c r="A95" s="332" t="s">
        <v>491</v>
      </c>
      <c r="B95" s="333" t="s">
        <v>492</v>
      </c>
      <c r="C95" s="333"/>
      <c r="D95" s="334" t="s">
        <v>2</v>
      </c>
      <c r="E95" t="b">
        <f t="shared" si="5"/>
        <v>1</v>
      </c>
      <c r="F95" t="b">
        <f t="shared" si="4"/>
        <v>1</v>
      </c>
      <c r="G95" s="332" t="s">
        <v>491</v>
      </c>
      <c r="H95" s="333" t="s">
        <v>492</v>
      </c>
      <c r="I95" s="333"/>
      <c r="J95" s="334" t="s">
        <v>554</v>
      </c>
    </row>
    <row r="96" spans="1:10" ht="21" x14ac:dyDescent="0.35">
      <c r="A96" s="332" t="s">
        <v>493</v>
      </c>
      <c r="B96" s="333" t="s">
        <v>494</v>
      </c>
      <c r="C96" s="333"/>
      <c r="D96" s="334" t="s">
        <v>7</v>
      </c>
      <c r="E96" t="b">
        <f t="shared" si="5"/>
        <v>1</v>
      </c>
      <c r="F96" t="b">
        <f t="shared" si="4"/>
        <v>1</v>
      </c>
      <c r="G96" s="332" t="s">
        <v>493</v>
      </c>
      <c r="H96" s="333" t="s">
        <v>494</v>
      </c>
      <c r="I96" s="333"/>
      <c r="J96" s="334" t="s">
        <v>554</v>
      </c>
    </row>
    <row r="97" spans="1:10" ht="42" x14ac:dyDescent="0.35">
      <c r="A97" s="332" t="s">
        <v>495</v>
      </c>
      <c r="B97" s="333" t="s">
        <v>496</v>
      </c>
      <c r="C97" s="333" t="s">
        <v>497</v>
      </c>
      <c r="D97" s="334" t="s">
        <v>7</v>
      </c>
      <c r="E97" t="b">
        <f t="shared" si="5"/>
        <v>1</v>
      </c>
      <c r="F97" t="b">
        <f t="shared" si="4"/>
        <v>0</v>
      </c>
      <c r="G97" s="332" t="s">
        <v>495</v>
      </c>
      <c r="H97" s="333" t="s">
        <v>496</v>
      </c>
      <c r="I97" s="333" t="s">
        <v>555</v>
      </c>
      <c r="J97" s="334" t="s">
        <v>554</v>
      </c>
    </row>
    <row r="98" spans="1:10" ht="31.5" x14ac:dyDescent="0.35">
      <c r="A98" s="332" t="s">
        <v>498</v>
      </c>
      <c r="B98" s="333" t="s">
        <v>499</v>
      </c>
      <c r="C98" s="707" t="s">
        <v>500</v>
      </c>
      <c r="D98" s="334" t="s">
        <v>4</v>
      </c>
      <c r="E98" t="b">
        <f t="shared" si="5"/>
        <v>1</v>
      </c>
      <c r="F98" t="b">
        <f t="shared" si="4"/>
        <v>1</v>
      </c>
      <c r="G98" s="332" t="s">
        <v>498</v>
      </c>
      <c r="H98" s="333" t="s">
        <v>499</v>
      </c>
      <c r="I98" s="360" t="s">
        <v>500</v>
      </c>
      <c r="J98" s="334" t="s">
        <v>554</v>
      </c>
    </row>
    <row r="99" spans="1:10" x14ac:dyDescent="0.35">
      <c r="A99" s="332" t="s">
        <v>501</v>
      </c>
      <c r="B99" s="333" t="s">
        <v>502</v>
      </c>
      <c r="C99" s="708"/>
      <c r="D99" s="334" t="s">
        <v>4</v>
      </c>
      <c r="E99" t="b">
        <f t="shared" si="5"/>
        <v>1</v>
      </c>
      <c r="F99" t="b">
        <f t="shared" si="4"/>
        <v>1</v>
      </c>
      <c r="G99" s="332" t="s">
        <v>501</v>
      </c>
      <c r="H99" s="333" t="s">
        <v>502</v>
      </c>
      <c r="I99" s="361"/>
      <c r="J99" s="334" t="s">
        <v>554</v>
      </c>
    </row>
    <row r="100" spans="1:10" x14ac:dyDescent="0.35">
      <c r="A100" s="292"/>
      <c r="B100" s="293"/>
      <c r="C100" s="293"/>
      <c r="D100" s="294"/>
      <c r="E100" t="b">
        <f t="shared" si="5"/>
        <v>1</v>
      </c>
      <c r="F100" t="b">
        <f t="shared" si="4"/>
        <v>1</v>
      </c>
      <c r="G100" s="292"/>
      <c r="H100" s="293"/>
      <c r="I100" s="293"/>
      <c r="J100" s="294"/>
    </row>
    <row r="101" spans="1:10" x14ac:dyDescent="0.35">
      <c r="A101" s="335" t="s">
        <v>503</v>
      </c>
      <c r="B101" s="336" t="s">
        <v>86</v>
      </c>
      <c r="C101" s="337"/>
      <c r="D101" s="337"/>
      <c r="E101" t="b">
        <f t="shared" si="5"/>
        <v>1</v>
      </c>
      <c r="F101" t="b">
        <f t="shared" si="4"/>
        <v>1</v>
      </c>
      <c r="G101" s="335" t="s">
        <v>503</v>
      </c>
      <c r="H101" s="336" t="s">
        <v>86</v>
      </c>
      <c r="I101" s="337"/>
      <c r="J101" s="337"/>
    </row>
    <row r="102" spans="1:10" x14ac:dyDescent="0.35">
      <c r="A102" s="338" t="s">
        <v>504</v>
      </c>
      <c r="B102" s="339" t="s">
        <v>505</v>
      </c>
      <c r="C102" s="293"/>
      <c r="D102" s="294"/>
      <c r="E102" t="b">
        <f t="shared" si="5"/>
        <v>1</v>
      </c>
      <c r="F102" t="b">
        <f t="shared" si="4"/>
        <v>1</v>
      </c>
      <c r="G102" s="338" t="s">
        <v>504</v>
      </c>
      <c r="H102" s="339" t="s">
        <v>505</v>
      </c>
      <c r="I102" s="293"/>
      <c r="J102" s="294"/>
    </row>
    <row r="103" spans="1:10" ht="21" x14ac:dyDescent="0.35">
      <c r="A103" s="340" t="s">
        <v>506</v>
      </c>
      <c r="B103" s="341" t="s">
        <v>507</v>
      </c>
      <c r="C103" s="341" t="s">
        <v>508</v>
      </c>
      <c r="D103" s="342" t="s">
        <v>4</v>
      </c>
      <c r="E103" t="b">
        <f t="shared" si="5"/>
        <v>1</v>
      </c>
      <c r="F103" t="b">
        <f t="shared" si="4"/>
        <v>1</v>
      </c>
      <c r="G103" s="340" t="s">
        <v>506</v>
      </c>
      <c r="H103" s="341" t="s">
        <v>507</v>
      </c>
      <c r="I103" s="341" t="s">
        <v>508</v>
      </c>
      <c r="J103" s="342" t="s">
        <v>554</v>
      </c>
    </row>
    <row r="104" spans="1:10" ht="21" x14ac:dyDescent="0.35">
      <c r="A104" s="340" t="s">
        <v>509</v>
      </c>
      <c r="B104" s="341" t="s">
        <v>510</v>
      </c>
      <c r="C104" s="341"/>
      <c r="D104" s="342" t="s">
        <v>4</v>
      </c>
      <c r="E104" t="b">
        <f t="shared" si="5"/>
        <v>1</v>
      </c>
      <c r="F104" t="b">
        <f t="shared" si="4"/>
        <v>1</v>
      </c>
      <c r="G104" s="340" t="s">
        <v>509</v>
      </c>
      <c r="H104" s="341" t="s">
        <v>510</v>
      </c>
      <c r="I104" s="341"/>
      <c r="J104" s="342" t="s">
        <v>554</v>
      </c>
    </row>
    <row r="105" spans="1:10" ht="21" x14ac:dyDescent="0.35">
      <c r="A105" s="340" t="s">
        <v>511</v>
      </c>
      <c r="B105" s="341" t="s">
        <v>512</v>
      </c>
      <c r="C105" s="341"/>
      <c r="D105" s="342" t="s">
        <v>4</v>
      </c>
      <c r="E105" t="b">
        <f t="shared" si="5"/>
        <v>1</v>
      </c>
      <c r="F105" t="b">
        <f t="shared" si="4"/>
        <v>1</v>
      </c>
      <c r="G105" s="340" t="s">
        <v>511</v>
      </c>
      <c r="H105" s="341" t="s">
        <v>512</v>
      </c>
      <c r="I105" s="341"/>
      <c r="J105" s="342" t="s">
        <v>554</v>
      </c>
    </row>
    <row r="106" spans="1:10" ht="21" x14ac:dyDescent="0.35">
      <c r="A106" s="340" t="s">
        <v>513</v>
      </c>
      <c r="B106" s="341" t="s">
        <v>514</v>
      </c>
      <c r="C106" s="341"/>
      <c r="D106" s="342" t="s">
        <v>4</v>
      </c>
      <c r="E106" t="b">
        <f t="shared" si="5"/>
        <v>1</v>
      </c>
      <c r="F106" t="b">
        <f t="shared" si="4"/>
        <v>1</v>
      </c>
      <c r="G106" s="340" t="s">
        <v>513</v>
      </c>
      <c r="H106" s="341" t="s">
        <v>514</v>
      </c>
      <c r="I106" s="341"/>
      <c r="J106" s="342" t="s">
        <v>554</v>
      </c>
    </row>
    <row r="107" spans="1:10" ht="31.5" x14ac:dyDescent="0.35">
      <c r="A107" s="340" t="s">
        <v>515</v>
      </c>
      <c r="B107" s="341" t="s">
        <v>516</v>
      </c>
      <c r="C107" s="341" t="s">
        <v>517</v>
      </c>
      <c r="D107" s="342" t="s">
        <v>7</v>
      </c>
      <c r="E107" t="b">
        <f t="shared" si="5"/>
        <v>1</v>
      </c>
      <c r="F107" t="b">
        <f t="shared" si="4"/>
        <v>0</v>
      </c>
      <c r="G107" s="340" t="s">
        <v>515</v>
      </c>
      <c r="H107" s="341" t="s">
        <v>516</v>
      </c>
      <c r="I107" s="341" t="s">
        <v>556</v>
      </c>
      <c r="J107" s="342" t="s">
        <v>4</v>
      </c>
    </row>
    <row r="108" spans="1:10" x14ac:dyDescent="0.35">
      <c r="A108" s="340" t="s">
        <v>518</v>
      </c>
      <c r="B108" s="341" t="s">
        <v>519</v>
      </c>
      <c r="C108" s="341"/>
      <c r="D108" s="342" t="s">
        <v>4</v>
      </c>
      <c r="E108" t="b">
        <f t="shared" si="5"/>
        <v>1</v>
      </c>
      <c r="F108" t="b">
        <f t="shared" si="4"/>
        <v>1</v>
      </c>
      <c r="G108" s="340" t="s">
        <v>518</v>
      </c>
      <c r="H108" s="341" t="s">
        <v>519</v>
      </c>
      <c r="I108" s="341"/>
      <c r="J108" s="342" t="s">
        <v>554</v>
      </c>
    </row>
    <row r="109" spans="1:10" ht="21" x14ac:dyDescent="0.35">
      <c r="A109" s="340" t="s">
        <v>520</v>
      </c>
      <c r="B109" s="341" t="s">
        <v>521</v>
      </c>
      <c r="C109" s="341"/>
      <c r="D109" s="342"/>
      <c r="E109" t="b">
        <f t="shared" si="5"/>
        <v>1</v>
      </c>
      <c r="F109" t="b">
        <f t="shared" si="4"/>
        <v>1</v>
      </c>
      <c r="G109" s="340" t="s">
        <v>520</v>
      </c>
      <c r="H109" s="341" t="s">
        <v>521</v>
      </c>
      <c r="I109" s="341"/>
      <c r="J109" s="342" t="s">
        <v>554</v>
      </c>
    </row>
    <row r="110" spans="1:10" x14ac:dyDescent="0.35">
      <c r="A110" s="338" t="s">
        <v>522</v>
      </c>
      <c r="B110" s="339" t="s">
        <v>523</v>
      </c>
      <c r="C110" s="293"/>
      <c r="D110" s="293"/>
      <c r="E110" t="b">
        <f t="shared" si="5"/>
        <v>1</v>
      </c>
      <c r="F110" t="b">
        <f t="shared" si="4"/>
        <v>1</v>
      </c>
      <c r="G110" s="338" t="s">
        <v>522</v>
      </c>
      <c r="H110" s="339" t="s">
        <v>523</v>
      </c>
      <c r="I110" s="293"/>
      <c r="J110" s="293"/>
    </row>
    <row r="111" spans="1:10" ht="21" x14ac:dyDescent="0.35">
      <c r="A111" s="340" t="s">
        <v>524</v>
      </c>
      <c r="B111" s="341" t="s">
        <v>525</v>
      </c>
      <c r="C111" s="341"/>
      <c r="D111" s="342" t="s">
        <v>4</v>
      </c>
      <c r="E111" t="b">
        <f t="shared" si="5"/>
        <v>1</v>
      </c>
      <c r="F111" t="b">
        <f t="shared" si="4"/>
        <v>1</v>
      </c>
      <c r="G111" s="340" t="s">
        <v>524</v>
      </c>
      <c r="H111" s="341" t="s">
        <v>525</v>
      </c>
      <c r="I111" s="341"/>
      <c r="J111" s="342" t="s">
        <v>554</v>
      </c>
    </row>
    <row r="112" spans="1:10" ht="21" x14ac:dyDescent="0.35">
      <c r="A112" s="340" t="s">
        <v>526</v>
      </c>
      <c r="B112" s="341" t="s">
        <v>527</v>
      </c>
      <c r="C112" s="341"/>
      <c r="D112" s="342" t="s">
        <v>4</v>
      </c>
      <c r="E112" t="b">
        <f t="shared" si="5"/>
        <v>1</v>
      </c>
      <c r="F112" t="b">
        <f t="shared" si="4"/>
        <v>1</v>
      </c>
      <c r="G112" s="340" t="s">
        <v>526</v>
      </c>
      <c r="H112" s="341" t="s">
        <v>527</v>
      </c>
      <c r="I112" s="341"/>
      <c r="J112" s="342" t="s">
        <v>554</v>
      </c>
    </row>
    <row r="113" spans="1:10" x14ac:dyDescent="0.35">
      <c r="A113" s="340" t="s">
        <v>528</v>
      </c>
      <c r="B113" s="341" t="s">
        <v>529</v>
      </c>
      <c r="C113" s="341"/>
      <c r="D113" s="342" t="s">
        <v>4</v>
      </c>
      <c r="E113" t="b">
        <f t="shared" si="5"/>
        <v>1</v>
      </c>
      <c r="F113" t="b">
        <f t="shared" si="4"/>
        <v>1</v>
      </c>
      <c r="G113" s="340" t="s">
        <v>528</v>
      </c>
      <c r="H113" s="341" t="s">
        <v>529</v>
      </c>
      <c r="I113" s="341"/>
      <c r="J113" s="342" t="s">
        <v>554</v>
      </c>
    </row>
    <row r="114" spans="1:10" ht="21" x14ac:dyDescent="0.35">
      <c r="A114" s="340" t="s">
        <v>530</v>
      </c>
      <c r="B114" s="341" t="s">
        <v>531</v>
      </c>
      <c r="C114" s="341"/>
      <c r="D114" s="342" t="s">
        <v>4</v>
      </c>
      <c r="E114" t="b">
        <f t="shared" si="5"/>
        <v>1</v>
      </c>
      <c r="F114" t="b">
        <f t="shared" si="4"/>
        <v>1</v>
      </c>
      <c r="G114" s="340" t="s">
        <v>530</v>
      </c>
      <c r="H114" s="341" t="s">
        <v>531</v>
      </c>
      <c r="I114" s="341"/>
      <c r="J114" s="342" t="s">
        <v>4</v>
      </c>
    </row>
    <row r="115" spans="1:10" ht="63" x14ac:dyDescent="0.35">
      <c r="A115" s="340" t="s">
        <v>532</v>
      </c>
      <c r="B115" s="341" t="s">
        <v>533</v>
      </c>
      <c r="C115" s="341" t="s">
        <v>534</v>
      </c>
      <c r="D115" s="342" t="s">
        <v>7</v>
      </c>
      <c r="E115" t="b">
        <f t="shared" si="5"/>
        <v>0</v>
      </c>
      <c r="F115" t="b">
        <f t="shared" si="4"/>
        <v>0</v>
      </c>
    </row>
    <row r="116" spans="1:10" ht="31.5" x14ac:dyDescent="0.35">
      <c r="A116" s="340" t="s">
        <v>535</v>
      </c>
      <c r="B116" s="341" t="s">
        <v>536</v>
      </c>
      <c r="C116" s="341" t="s">
        <v>537</v>
      </c>
      <c r="D116" s="342" t="s">
        <v>6</v>
      </c>
      <c r="E116" t="b">
        <f t="shared" si="5"/>
        <v>1</v>
      </c>
      <c r="F116" t="b">
        <f t="shared" si="4"/>
        <v>1</v>
      </c>
      <c r="G116" s="354" t="s">
        <v>532</v>
      </c>
      <c r="H116" s="341" t="s">
        <v>536</v>
      </c>
      <c r="I116" s="341" t="s">
        <v>537</v>
      </c>
      <c r="J116" s="342" t="s">
        <v>4</v>
      </c>
    </row>
    <row r="117" spans="1:10" x14ac:dyDescent="0.35">
      <c r="A117" s="292"/>
      <c r="B117" s="293"/>
      <c r="C117" s="293"/>
      <c r="D117" s="294"/>
      <c r="E117" t="b">
        <f t="shared" si="5"/>
        <v>1</v>
      </c>
      <c r="F117" t="b">
        <f t="shared" si="4"/>
        <v>1</v>
      </c>
    </row>
    <row r="118" spans="1:10" x14ac:dyDescent="0.35">
      <c r="A118" s="343" t="s">
        <v>538</v>
      </c>
      <c r="B118" s="344" t="s">
        <v>539</v>
      </c>
      <c r="C118" s="345"/>
      <c r="D118" s="346"/>
      <c r="E118" t="b">
        <f t="shared" si="5"/>
        <v>0</v>
      </c>
      <c r="F118" t="b">
        <f t="shared" si="4"/>
        <v>1</v>
      </c>
    </row>
    <row r="119" spans="1:10" x14ac:dyDescent="0.35">
      <c r="A119" s="347" t="s">
        <v>540</v>
      </c>
      <c r="B119" s="348" t="s">
        <v>541</v>
      </c>
      <c r="C119" s="293"/>
      <c r="D119" s="294"/>
      <c r="E119" t="b">
        <f t="shared" si="5"/>
        <v>0</v>
      </c>
      <c r="F119" t="b">
        <f t="shared" si="4"/>
        <v>1</v>
      </c>
    </row>
    <row r="120" spans="1:10" ht="21" x14ac:dyDescent="0.35">
      <c r="A120" s="349" t="s">
        <v>542</v>
      </c>
      <c r="B120" s="350" t="s">
        <v>543</v>
      </c>
      <c r="C120" s="350"/>
      <c r="D120" s="351" t="s">
        <v>6</v>
      </c>
      <c r="E120" t="b">
        <f t="shared" si="5"/>
        <v>0</v>
      </c>
      <c r="F120" t="b">
        <f t="shared" si="4"/>
        <v>1</v>
      </c>
    </row>
    <row r="121" spans="1:10" x14ac:dyDescent="0.35">
      <c r="A121" s="347" t="s">
        <v>544</v>
      </c>
      <c r="B121" s="348" t="s">
        <v>545</v>
      </c>
      <c r="C121" s="293"/>
      <c r="D121" s="294"/>
      <c r="E121" t="b">
        <f t="shared" si="5"/>
        <v>0</v>
      </c>
      <c r="F121" t="b">
        <f t="shared" si="4"/>
        <v>1</v>
      </c>
    </row>
    <row r="122" spans="1:10" ht="42" x14ac:dyDescent="0.35">
      <c r="A122" s="352" t="s">
        <v>546</v>
      </c>
      <c r="B122" s="350" t="s">
        <v>547</v>
      </c>
      <c r="C122" s="350" t="s">
        <v>548</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437" t="s">
        <v>100</v>
      </c>
      <c r="B1" s="438"/>
      <c r="C1" s="438"/>
      <c r="D1" s="438"/>
      <c r="E1" s="438"/>
      <c r="F1" s="437" t="s">
        <v>101</v>
      </c>
      <c r="G1" s="438"/>
      <c r="H1" s="438"/>
      <c r="I1" s="438"/>
      <c r="J1" s="438"/>
    </row>
    <row r="2" spans="1:10" s="108" customFormat="1" ht="13.5" customHeight="1" thickBot="1" x14ac:dyDescent="0.4">
      <c r="A2" s="449" t="e">
        <f>#REF!</f>
        <v>#REF!</v>
      </c>
      <c r="B2" s="450"/>
      <c r="C2" s="450"/>
      <c r="D2" s="450"/>
      <c r="E2" s="450"/>
      <c r="F2" s="451" t="e">
        <f>#REF!</f>
        <v>#REF!</v>
      </c>
      <c r="G2" s="452"/>
      <c r="H2" s="452"/>
      <c r="I2" s="452"/>
      <c r="J2" s="453"/>
    </row>
    <row r="3" spans="1:10" ht="15.75" customHeight="1" thickBot="1" x14ac:dyDescent="0.4">
      <c r="F3" s="107"/>
      <c r="G3" s="107"/>
      <c r="H3" s="107"/>
      <c r="I3" s="107"/>
      <c r="J3" s="107"/>
    </row>
    <row r="4" spans="1:10" ht="15" customHeight="1" x14ac:dyDescent="0.3">
      <c r="A4" s="437" t="s">
        <v>108</v>
      </c>
      <c r="B4" s="438"/>
      <c r="C4" s="438"/>
      <c r="D4" s="439"/>
      <c r="E4" s="437" t="s">
        <v>77</v>
      </c>
      <c r="F4" s="438"/>
      <c r="G4" s="439"/>
      <c r="H4" s="437" t="s">
        <v>1</v>
      </c>
      <c r="I4" s="438"/>
      <c r="J4" s="439"/>
    </row>
    <row r="5" spans="1:10" ht="25.5" customHeight="1" x14ac:dyDescent="0.3">
      <c r="A5" s="414" t="s">
        <v>87</v>
      </c>
      <c r="B5" s="443"/>
      <c r="C5" s="443"/>
      <c r="D5" s="416"/>
      <c r="E5" s="110" t="s">
        <v>33</v>
      </c>
      <c r="F5" s="447" t="s">
        <v>24</v>
      </c>
      <c r="G5" s="448"/>
      <c r="H5" s="111" t="s">
        <v>34</v>
      </c>
      <c r="I5" s="447" t="s">
        <v>30</v>
      </c>
      <c r="J5" s="448"/>
    </row>
    <row r="6" spans="1:10" ht="25.5" customHeight="1" x14ac:dyDescent="0.3">
      <c r="A6" s="414"/>
      <c r="B6" s="443"/>
      <c r="C6" s="443"/>
      <c r="D6" s="416"/>
      <c r="E6" s="110"/>
      <c r="F6" s="447"/>
      <c r="G6" s="448"/>
      <c r="H6" s="111" t="s">
        <v>35</v>
      </c>
      <c r="I6" s="447" t="s">
        <v>31</v>
      </c>
      <c r="J6" s="448"/>
    </row>
    <row r="7" spans="1:10" ht="25.5" customHeight="1" x14ac:dyDescent="0.3">
      <c r="A7" s="414"/>
      <c r="B7" s="443"/>
      <c r="C7" s="443"/>
      <c r="D7" s="416"/>
      <c r="E7" s="110"/>
      <c r="F7" s="447"/>
      <c r="G7" s="448"/>
      <c r="H7" s="111" t="s">
        <v>36</v>
      </c>
      <c r="I7" s="447" t="s">
        <v>32</v>
      </c>
      <c r="J7" s="448"/>
    </row>
    <row r="8" spans="1:10" ht="25.5" customHeight="1" x14ac:dyDescent="0.3">
      <c r="A8" s="414"/>
      <c r="B8" s="443"/>
      <c r="C8" s="443"/>
      <c r="D8" s="416"/>
      <c r="E8" s="110" t="s">
        <v>37</v>
      </c>
      <c r="F8" s="447" t="s">
        <v>25</v>
      </c>
      <c r="G8" s="448"/>
      <c r="H8" s="111" t="s">
        <v>38</v>
      </c>
      <c r="I8" s="447" t="s">
        <v>26</v>
      </c>
      <c r="J8" s="448"/>
    </row>
    <row r="9" spans="1:10" ht="25.5" customHeight="1" thickBot="1" x14ac:dyDescent="0.35">
      <c r="A9" s="444"/>
      <c r="B9" s="445"/>
      <c r="C9" s="445"/>
      <c r="D9" s="446"/>
      <c r="E9" s="112" t="s">
        <v>40</v>
      </c>
      <c r="F9" s="435" t="s">
        <v>65</v>
      </c>
      <c r="G9" s="436"/>
      <c r="H9" s="112" t="s">
        <v>107</v>
      </c>
      <c r="I9" s="435" t="s">
        <v>27</v>
      </c>
      <c r="J9" s="436"/>
    </row>
    <row r="10" spans="1:10" ht="13.5" thickBot="1" x14ac:dyDescent="0.35"/>
    <row r="11" spans="1:10" ht="15.75" customHeight="1" x14ac:dyDescent="0.3">
      <c r="A11" s="437" t="s">
        <v>95</v>
      </c>
      <c r="B11" s="438"/>
      <c r="C11" s="438"/>
      <c r="D11" s="438"/>
      <c r="E11" s="438"/>
      <c r="F11" s="437" t="s">
        <v>106</v>
      </c>
      <c r="G11" s="438"/>
      <c r="H11" s="438"/>
      <c r="I11" s="438"/>
      <c r="J11" s="439"/>
    </row>
    <row r="12" spans="1:10" ht="40.5" customHeight="1" thickBot="1" x14ac:dyDescent="0.35">
      <c r="A12" s="440" t="s">
        <v>109</v>
      </c>
      <c r="B12" s="441"/>
      <c r="C12" s="441"/>
      <c r="D12" s="441"/>
      <c r="E12" s="441"/>
      <c r="F12" s="440" t="s">
        <v>110</v>
      </c>
      <c r="G12" s="441"/>
      <c r="H12" s="441"/>
      <c r="I12" s="441"/>
      <c r="J12" s="442"/>
    </row>
    <row r="13" spans="1:10" ht="15.75" customHeight="1" thickBot="1" x14ac:dyDescent="0.35">
      <c r="J13" s="109"/>
    </row>
    <row r="14" spans="1:10" ht="15.75" customHeight="1" x14ac:dyDescent="0.3">
      <c r="A14" s="437" t="s">
        <v>111</v>
      </c>
      <c r="B14" s="438"/>
      <c r="C14" s="438"/>
      <c r="D14" s="438"/>
      <c r="E14" s="438"/>
      <c r="F14" s="437" t="s">
        <v>72</v>
      </c>
      <c r="G14" s="438"/>
      <c r="H14" s="438"/>
      <c r="I14" s="438"/>
      <c r="J14" s="439"/>
    </row>
    <row r="15" spans="1:10" ht="67.5" customHeight="1" thickBot="1" x14ac:dyDescent="0.35">
      <c r="A15" s="420" t="s">
        <v>112</v>
      </c>
      <c r="B15" s="421"/>
      <c r="C15" s="421"/>
      <c r="D15" s="421"/>
      <c r="E15" s="421"/>
      <c r="F15" s="422" t="s">
        <v>113</v>
      </c>
      <c r="G15" s="423"/>
      <c r="H15" s="423"/>
      <c r="I15" s="423"/>
      <c r="J15" s="424"/>
    </row>
    <row r="16" spans="1:10" ht="15" customHeight="1" thickBot="1" x14ac:dyDescent="0.35"/>
    <row r="17" spans="1:12" ht="15" customHeight="1" thickBot="1" x14ac:dyDescent="0.35">
      <c r="A17" s="425" t="s">
        <v>96</v>
      </c>
      <c r="B17" s="426"/>
      <c r="C17" s="426"/>
      <c r="D17" s="426"/>
      <c r="E17" s="426"/>
      <c r="F17" s="426"/>
      <c r="G17" s="426"/>
      <c r="H17" s="426"/>
      <c r="I17" s="426"/>
      <c r="J17" s="427"/>
    </row>
    <row r="18" spans="1:12" ht="15" customHeight="1" thickBot="1" x14ac:dyDescent="0.35">
      <c r="A18" s="428" t="s">
        <v>114</v>
      </c>
      <c r="B18" s="429"/>
      <c r="C18" s="429"/>
      <c r="D18" s="429"/>
      <c r="E18" s="429"/>
      <c r="F18" s="430" t="s">
        <v>115</v>
      </c>
      <c r="G18" s="430"/>
      <c r="H18" s="430"/>
      <c r="I18" s="430"/>
      <c r="J18" s="431"/>
    </row>
    <row r="19" spans="1:12" ht="15" customHeight="1" thickBot="1" x14ac:dyDescent="0.35">
      <c r="F19" s="109"/>
      <c r="G19" s="109"/>
      <c r="H19" s="109"/>
      <c r="I19" s="109"/>
    </row>
    <row r="20" spans="1:12" s="108" customFormat="1" ht="27" customHeight="1" x14ac:dyDescent="0.35">
      <c r="A20" s="115" t="s">
        <v>105</v>
      </c>
      <c r="B20" s="432" t="s">
        <v>102</v>
      </c>
      <c r="C20" s="433"/>
      <c r="D20" s="434"/>
      <c r="E20" s="432" t="s">
        <v>103</v>
      </c>
      <c r="F20" s="433"/>
      <c r="G20" s="434"/>
      <c r="H20" s="432" t="s">
        <v>104</v>
      </c>
      <c r="I20" s="433"/>
      <c r="J20" s="434"/>
    </row>
    <row r="21" spans="1:12" ht="15" customHeight="1" x14ac:dyDescent="0.3">
      <c r="A21" s="113" t="s">
        <v>97</v>
      </c>
      <c r="B21" s="407" t="s">
        <v>238</v>
      </c>
      <c r="C21" s="408"/>
      <c r="D21" s="409"/>
      <c r="E21" s="410" t="s">
        <v>243</v>
      </c>
      <c r="F21" s="408"/>
      <c r="G21" s="409"/>
      <c r="H21" s="407" t="s">
        <v>245</v>
      </c>
      <c r="I21" s="408"/>
      <c r="J21" s="409"/>
    </row>
    <row r="22" spans="1:12" ht="72.650000000000006" customHeight="1" x14ac:dyDescent="0.3">
      <c r="A22" s="228" t="s">
        <v>235</v>
      </c>
      <c r="B22" s="411" t="s">
        <v>236</v>
      </c>
      <c r="C22" s="412"/>
      <c r="D22" s="413"/>
      <c r="E22" s="414" t="s">
        <v>250</v>
      </c>
      <c r="F22" s="415"/>
      <c r="G22" s="416"/>
      <c r="H22" s="417" t="s">
        <v>246</v>
      </c>
      <c r="I22" s="418"/>
      <c r="J22" s="419"/>
    </row>
    <row r="23" spans="1:12" ht="39" x14ac:dyDescent="0.3">
      <c r="A23" s="113" t="s">
        <v>98</v>
      </c>
      <c r="B23" s="229" t="s">
        <v>116</v>
      </c>
      <c r="C23" s="384" t="s">
        <v>213</v>
      </c>
      <c r="D23" s="385"/>
      <c r="E23" s="119" t="s">
        <v>252</v>
      </c>
      <c r="F23" s="117" t="s">
        <v>253</v>
      </c>
      <c r="G23" s="120"/>
      <c r="H23" s="121" t="s">
        <v>116</v>
      </c>
      <c r="I23" s="122" t="s">
        <v>124</v>
      </c>
      <c r="J23" s="120"/>
    </row>
    <row r="24" spans="1:12" ht="65.150000000000006" customHeight="1" x14ac:dyDescent="0.3">
      <c r="A24" s="113"/>
      <c r="B24" s="116" t="s">
        <v>117</v>
      </c>
      <c r="C24" s="384" t="s">
        <v>237</v>
      </c>
      <c r="D24" s="3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386" t="s">
        <v>240</v>
      </c>
      <c r="C27" s="387"/>
      <c r="D27" s="388"/>
      <c r="E27" s="389" t="s">
        <v>241</v>
      </c>
      <c r="F27" s="387"/>
      <c r="G27" s="388"/>
      <c r="H27" s="386" t="s">
        <v>242</v>
      </c>
      <c r="I27" s="390"/>
      <c r="J27" s="391"/>
    </row>
    <row r="28" spans="1:12" ht="88.5" customHeight="1" x14ac:dyDescent="0.3">
      <c r="A28" s="113"/>
      <c r="B28" s="392" t="s">
        <v>251</v>
      </c>
      <c r="C28" s="393"/>
      <c r="D28" s="394"/>
      <c r="E28" s="395" t="s">
        <v>251</v>
      </c>
      <c r="F28" s="396"/>
      <c r="G28" s="397"/>
      <c r="H28" s="395" t="s">
        <v>249</v>
      </c>
      <c r="I28" s="396"/>
      <c r="J28" s="397"/>
    </row>
    <row r="29" spans="1:12" ht="13.5" thickBot="1" x14ac:dyDescent="0.35">
      <c r="A29" s="114"/>
      <c r="B29" s="398"/>
      <c r="C29" s="399"/>
      <c r="D29" s="400"/>
      <c r="E29" s="398"/>
      <c r="F29" s="399"/>
      <c r="G29" s="400"/>
      <c r="H29" s="124"/>
      <c r="I29" s="125"/>
      <c r="J29" s="126"/>
    </row>
    <row r="30" spans="1:12" ht="15" customHeight="1" x14ac:dyDescent="0.3">
      <c r="A30" s="113" t="s">
        <v>99</v>
      </c>
      <c r="B30" s="401"/>
      <c r="C30" s="402"/>
      <c r="D30" s="403"/>
      <c r="E30" s="401"/>
      <c r="F30" s="402"/>
      <c r="G30" s="403"/>
      <c r="H30" s="404"/>
      <c r="I30" s="405"/>
      <c r="J30" s="406"/>
    </row>
    <row r="31" spans="1:12" ht="26.5" thickBot="1" x14ac:dyDescent="0.35">
      <c r="A31" s="114" t="s">
        <v>244</v>
      </c>
      <c r="B31" s="378" t="s">
        <v>70</v>
      </c>
      <c r="C31" s="379"/>
      <c r="D31" s="380"/>
      <c r="E31" s="378" t="s">
        <v>70</v>
      </c>
      <c r="F31" s="379"/>
      <c r="G31" s="380"/>
      <c r="H31" s="381" t="s">
        <v>70</v>
      </c>
      <c r="I31" s="382"/>
      <c r="J31" s="3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437" t="s">
        <v>100</v>
      </c>
      <c r="B1" s="438"/>
      <c r="C1" s="438"/>
      <c r="D1" s="438"/>
      <c r="E1" s="438"/>
      <c r="F1" s="437" t="s">
        <v>101</v>
      </c>
      <c r="G1" s="438"/>
      <c r="H1" s="438"/>
      <c r="I1" s="438"/>
      <c r="J1" s="438"/>
    </row>
    <row r="2" spans="1:10" s="108" customFormat="1" ht="13.5" customHeight="1" thickBot="1" x14ac:dyDescent="0.4">
      <c r="A2" s="449" t="e">
        <f>#REF!</f>
        <v>#REF!</v>
      </c>
      <c r="B2" s="450"/>
      <c r="C2" s="450"/>
      <c r="D2" s="450"/>
      <c r="E2" s="450"/>
      <c r="F2" s="451" t="e">
        <f>#REF!</f>
        <v>#REF!</v>
      </c>
      <c r="G2" s="452"/>
      <c r="H2" s="452"/>
      <c r="I2" s="452"/>
      <c r="J2" s="453"/>
    </row>
    <row r="3" spans="1:10" ht="15.75" customHeight="1" thickBot="1" x14ac:dyDescent="0.4">
      <c r="F3" s="107"/>
      <c r="G3" s="107"/>
      <c r="H3" s="107"/>
      <c r="I3" s="107"/>
      <c r="J3" s="107"/>
    </row>
    <row r="4" spans="1:10" ht="15" customHeight="1" x14ac:dyDescent="0.3">
      <c r="A4" s="437" t="s">
        <v>108</v>
      </c>
      <c r="B4" s="438"/>
      <c r="C4" s="438"/>
      <c r="D4" s="439"/>
      <c r="E4" s="437" t="s">
        <v>77</v>
      </c>
      <c r="F4" s="438"/>
      <c r="G4" s="439"/>
      <c r="H4" s="437" t="s">
        <v>1</v>
      </c>
      <c r="I4" s="438"/>
      <c r="J4" s="439"/>
    </row>
    <row r="5" spans="1:10" x14ac:dyDescent="0.3">
      <c r="A5" s="414" t="s">
        <v>87</v>
      </c>
      <c r="B5" s="443"/>
      <c r="C5" s="443"/>
      <c r="D5" s="416"/>
      <c r="E5" s="110" t="s">
        <v>33</v>
      </c>
      <c r="F5" s="447" t="s">
        <v>24</v>
      </c>
      <c r="G5" s="448"/>
      <c r="H5" s="111" t="s">
        <v>34</v>
      </c>
      <c r="I5" s="447" t="s">
        <v>30</v>
      </c>
      <c r="J5" s="448"/>
    </row>
    <row r="6" spans="1:10" ht="25.5" customHeight="1" x14ac:dyDescent="0.3">
      <c r="A6" s="414"/>
      <c r="B6" s="443"/>
      <c r="C6" s="443"/>
      <c r="D6" s="416"/>
      <c r="E6" s="110"/>
      <c r="F6" s="447"/>
      <c r="G6" s="448"/>
      <c r="H6" s="111" t="s">
        <v>35</v>
      </c>
      <c r="I6" s="447" t="s">
        <v>31</v>
      </c>
      <c r="J6" s="448"/>
    </row>
    <row r="7" spans="1:10" ht="25.5" customHeight="1" x14ac:dyDescent="0.3">
      <c r="A7" s="414"/>
      <c r="B7" s="443"/>
      <c r="C7" s="443"/>
      <c r="D7" s="416"/>
      <c r="E7" s="110"/>
      <c r="F7" s="447"/>
      <c r="G7" s="448"/>
      <c r="H7" s="111" t="s">
        <v>36</v>
      </c>
      <c r="I7" s="447" t="s">
        <v>32</v>
      </c>
      <c r="J7" s="448"/>
    </row>
    <row r="8" spans="1:10" ht="25.5" customHeight="1" x14ac:dyDescent="0.3">
      <c r="A8" s="414"/>
      <c r="B8" s="443"/>
      <c r="C8" s="443"/>
      <c r="D8" s="416"/>
      <c r="E8" s="110" t="s">
        <v>37</v>
      </c>
      <c r="F8" s="447" t="s">
        <v>25</v>
      </c>
      <c r="G8" s="448"/>
      <c r="H8" s="111" t="s">
        <v>38</v>
      </c>
      <c r="I8" s="447" t="s">
        <v>26</v>
      </c>
      <c r="J8" s="448"/>
    </row>
    <row r="9" spans="1:10" ht="25.5" customHeight="1" thickBot="1" x14ac:dyDescent="0.35">
      <c r="A9" s="444"/>
      <c r="B9" s="445"/>
      <c r="C9" s="445"/>
      <c r="D9" s="446"/>
      <c r="E9" s="112" t="s">
        <v>40</v>
      </c>
      <c r="F9" s="435" t="s">
        <v>65</v>
      </c>
      <c r="G9" s="436"/>
      <c r="H9" s="112" t="s">
        <v>107</v>
      </c>
      <c r="I9" s="435" t="s">
        <v>27</v>
      </c>
      <c r="J9" s="436"/>
    </row>
    <row r="10" spans="1:10" ht="13.5" thickBot="1" x14ac:dyDescent="0.35"/>
    <row r="11" spans="1:10" ht="15.75" customHeight="1" x14ac:dyDescent="0.3">
      <c r="A11" s="437" t="s">
        <v>95</v>
      </c>
      <c r="B11" s="438"/>
      <c r="C11" s="438"/>
      <c r="D11" s="438"/>
      <c r="E11" s="438"/>
      <c r="F11" s="437" t="s">
        <v>106</v>
      </c>
      <c r="G11" s="438"/>
      <c r="H11" s="438"/>
      <c r="I11" s="438"/>
      <c r="J11" s="439"/>
    </row>
    <row r="12" spans="1:10" ht="40.5" customHeight="1" thickBot="1" x14ac:dyDescent="0.35">
      <c r="A12" s="440" t="s">
        <v>109</v>
      </c>
      <c r="B12" s="441"/>
      <c r="C12" s="441"/>
      <c r="D12" s="441"/>
      <c r="E12" s="441"/>
      <c r="F12" s="440" t="s">
        <v>110</v>
      </c>
      <c r="G12" s="441"/>
      <c r="H12" s="441"/>
      <c r="I12" s="441"/>
      <c r="J12" s="442"/>
    </row>
    <row r="13" spans="1:10" ht="15.75" customHeight="1" thickBot="1" x14ac:dyDescent="0.35">
      <c r="J13" s="109"/>
    </row>
    <row r="14" spans="1:10" ht="15.75" customHeight="1" x14ac:dyDescent="0.3">
      <c r="A14" s="437" t="s">
        <v>111</v>
      </c>
      <c r="B14" s="438"/>
      <c r="C14" s="438"/>
      <c r="D14" s="438"/>
      <c r="E14" s="438"/>
      <c r="F14" s="437" t="s">
        <v>72</v>
      </c>
      <c r="G14" s="438"/>
      <c r="H14" s="438"/>
      <c r="I14" s="438"/>
      <c r="J14" s="439"/>
    </row>
    <row r="15" spans="1:10" ht="67.5" customHeight="1" thickBot="1" x14ac:dyDescent="0.35">
      <c r="A15" s="420" t="s">
        <v>112</v>
      </c>
      <c r="B15" s="421"/>
      <c r="C15" s="421"/>
      <c r="D15" s="421"/>
      <c r="E15" s="421"/>
      <c r="F15" s="422" t="s">
        <v>113</v>
      </c>
      <c r="G15" s="423"/>
      <c r="H15" s="423"/>
      <c r="I15" s="423"/>
      <c r="J15" s="424"/>
    </row>
    <row r="16" spans="1:10" ht="15" customHeight="1" thickBot="1" x14ac:dyDescent="0.35"/>
    <row r="17" spans="1:12" ht="15" customHeight="1" thickBot="1" x14ac:dyDescent="0.35">
      <c r="A17" s="425" t="s">
        <v>96</v>
      </c>
      <c r="B17" s="426"/>
      <c r="C17" s="426"/>
      <c r="D17" s="426"/>
      <c r="E17" s="426"/>
      <c r="F17" s="426"/>
      <c r="G17" s="426"/>
      <c r="H17" s="426"/>
      <c r="I17" s="426"/>
      <c r="J17" s="427"/>
    </row>
    <row r="18" spans="1:12" ht="15" customHeight="1" thickBot="1" x14ac:dyDescent="0.35">
      <c r="A18" s="428" t="s">
        <v>114</v>
      </c>
      <c r="B18" s="429"/>
      <c r="C18" s="429"/>
      <c r="D18" s="429"/>
      <c r="E18" s="429"/>
      <c r="F18" s="430" t="s">
        <v>115</v>
      </c>
      <c r="G18" s="430"/>
      <c r="H18" s="430"/>
      <c r="I18" s="430"/>
      <c r="J18" s="431"/>
    </row>
    <row r="19" spans="1:12" ht="15" customHeight="1" thickBot="1" x14ac:dyDescent="0.35">
      <c r="F19" s="109"/>
      <c r="G19" s="109"/>
      <c r="H19" s="109"/>
      <c r="I19" s="109"/>
    </row>
    <row r="20" spans="1:12" s="108" customFormat="1" ht="27" customHeight="1" x14ac:dyDescent="0.35">
      <c r="A20" s="115" t="s">
        <v>105</v>
      </c>
      <c r="B20" s="432" t="s">
        <v>102</v>
      </c>
      <c r="C20" s="433"/>
      <c r="D20" s="434"/>
      <c r="E20" s="432" t="s">
        <v>103</v>
      </c>
      <c r="F20" s="433"/>
      <c r="G20" s="434"/>
      <c r="H20" s="432" t="s">
        <v>104</v>
      </c>
      <c r="I20" s="433"/>
      <c r="J20" s="434"/>
    </row>
    <row r="21" spans="1:12" ht="15" customHeight="1" x14ac:dyDescent="0.3">
      <c r="A21" s="113" t="s">
        <v>97</v>
      </c>
      <c r="B21" s="407" t="s">
        <v>238</v>
      </c>
      <c r="C21" s="408"/>
      <c r="D21" s="409"/>
      <c r="E21" s="410" t="s">
        <v>243</v>
      </c>
      <c r="F21" s="408"/>
      <c r="G21" s="409"/>
      <c r="H21" s="407" t="s">
        <v>245</v>
      </c>
      <c r="I21" s="408"/>
      <c r="J21" s="409"/>
    </row>
    <row r="22" spans="1:12" ht="72.650000000000006" customHeight="1" x14ac:dyDescent="0.3">
      <c r="A22" s="228" t="s">
        <v>235</v>
      </c>
      <c r="B22" s="411" t="s">
        <v>236</v>
      </c>
      <c r="C22" s="412"/>
      <c r="D22" s="413"/>
      <c r="E22" s="414" t="s">
        <v>250</v>
      </c>
      <c r="F22" s="415"/>
      <c r="G22" s="416"/>
      <c r="H22" s="417" t="s">
        <v>246</v>
      </c>
      <c r="I22" s="418"/>
      <c r="J22" s="419"/>
    </row>
    <row r="23" spans="1:12" ht="39" x14ac:dyDescent="0.3">
      <c r="A23" s="113" t="s">
        <v>98</v>
      </c>
      <c r="B23" s="229" t="s">
        <v>116</v>
      </c>
      <c r="C23" s="384" t="s">
        <v>213</v>
      </c>
      <c r="D23" s="385"/>
      <c r="E23" s="119" t="s">
        <v>252</v>
      </c>
      <c r="F23" s="117" t="s">
        <v>253</v>
      </c>
      <c r="G23" s="120"/>
      <c r="H23" s="121" t="s">
        <v>116</v>
      </c>
      <c r="I23" s="122" t="s">
        <v>124</v>
      </c>
      <c r="J23" s="120"/>
    </row>
    <row r="24" spans="1:12" ht="65.150000000000006" customHeight="1" x14ac:dyDescent="0.3">
      <c r="A24" s="113"/>
      <c r="B24" s="116" t="s">
        <v>117</v>
      </c>
      <c r="C24" s="384" t="s">
        <v>237</v>
      </c>
      <c r="D24" s="385"/>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386" t="s">
        <v>240</v>
      </c>
      <c r="C27" s="387"/>
      <c r="D27" s="388"/>
      <c r="E27" s="389" t="s">
        <v>241</v>
      </c>
      <c r="F27" s="387"/>
      <c r="G27" s="388"/>
      <c r="H27" s="386" t="s">
        <v>242</v>
      </c>
      <c r="I27" s="390"/>
      <c r="J27" s="391"/>
    </row>
    <row r="28" spans="1:12" ht="88.5" customHeight="1" x14ac:dyDescent="0.3">
      <c r="A28" s="113"/>
      <c r="B28" s="392" t="s">
        <v>251</v>
      </c>
      <c r="C28" s="393"/>
      <c r="D28" s="394"/>
      <c r="E28" s="395" t="s">
        <v>251</v>
      </c>
      <c r="F28" s="396"/>
      <c r="G28" s="397"/>
      <c r="H28" s="395" t="s">
        <v>249</v>
      </c>
      <c r="I28" s="396"/>
      <c r="J28" s="397"/>
    </row>
    <row r="29" spans="1:12" ht="13.5" thickBot="1" x14ac:dyDescent="0.35">
      <c r="A29" s="114"/>
      <c r="B29" s="398"/>
      <c r="C29" s="399"/>
      <c r="D29" s="400"/>
      <c r="E29" s="398"/>
      <c r="F29" s="399"/>
      <c r="G29" s="400"/>
      <c r="H29" s="124"/>
      <c r="I29" s="125"/>
      <c r="J29" s="126"/>
    </row>
    <row r="30" spans="1:12" ht="15" customHeight="1" x14ac:dyDescent="0.3">
      <c r="A30" s="113" t="s">
        <v>99</v>
      </c>
      <c r="B30" s="401"/>
      <c r="C30" s="402"/>
      <c r="D30" s="403"/>
      <c r="E30" s="401"/>
      <c r="F30" s="402"/>
      <c r="G30" s="403"/>
      <c r="H30" s="404"/>
      <c r="I30" s="405"/>
      <c r="J30" s="406"/>
    </row>
    <row r="31" spans="1:12" ht="26.5" thickBot="1" x14ac:dyDescent="0.35">
      <c r="A31" s="114" t="s">
        <v>244</v>
      </c>
      <c r="B31" s="378" t="s">
        <v>70</v>
      </c>
      <c r="C31" s="379"/>
      <c r="D31" s="380"/>
      <c r="E31" s="378" t="s">
        <v>70</v>
      </c>
      <c r="F31" s="379"/>
      <c r="G31" s="380"/>
      <c r="H31" s="381" t="s">
        <v>70</v>
      </c>
      <c r="I31" s="382"/>
      <c r="J31" s="383"/>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B21" sqref="B21:D21"/>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508" t="s">
        <v>100</v>
      </c>
      <c r="B1" s="509"/>
      <c r="C1" s="509"/>
      <c r="D1" s="509"/>
      <c r="E1" s="509"/>
      <c r="F1" s="508" t="s">
        <v>101</v>
      </c>
      <c r="G1" s="509"/>
      <c r="H1" s="509"/>
      <c r="I1" s="509"/>
      <c r="J1" s="509"/>
    </row>
    <row r="2" spans="1:10" s="108" customFormat="1" ht="13.5" customHeight="1" thickBot="1" x14ac:dyDescent="0.4">
      <c r="A2" s="522" t="s">
        <v>247</v>
      </c>
      <c r="B2" s="523"/>
      <c r="C2" s="523"/>
      <c r="D2" s="523"/>
      <c r="E2" s="523"/>
      <c r="F2" s="524" t="s">
        <v>248</v>
      </c>
      <c r="G2" s="525"/>
      <c r="H2" s="525"/>
      <c r="I2" s="525"/>
      <c r="J2" s="526"/>
    </row>
    <row r="3" spans="1:10" s="108" customFormat="1" ht="15.75" customHeight="1" thickBot="1" x14ac:dyDescent="0.4">
      <c r="F3" s="238"/>
      <c r="G3" s="238"/>
      <c r="H3" s="238"/>
      <c r="I3" s="238"/>
      <c r="J3" s="238"/>
    </row>
    <row r="4" spans="1:10" s="108" customFormat="1" ht="15" customHeight="1" x14ac:dyDescent="0.35">
      <c r="A4" s="508" t="s">
        <v>108</v>
      </c>
      <c r="B4" s="509"/>
      <c r="C4" s="509"/>
      <c r="D4" s="510"/>
      <c r="E4" s="508" t="s">
        <v>77</v>
      </c>
      <c r="F4" s="509"/>
      <c r="G4" s="510"/>
      <c r="H4" s="508" t="s">
        <v>1</v>
      </c>
      <c r="I4" s="509"/>
      <c r="J4" s="510"/>
    </row>
    <row r="5" spans="1:10" x14ac:dyDescent="0.3">
      <c r="A5" s="490"/>
      <c r="B5" s="516"/>
      <c r="C5" s="516"/>
      <c r="D5" s="492"/>
      <c r="E5" s="240"/>
      <c r="F5" s="520"/>
      <c r="G5" s="521"/>
      <c r="H5" s="241"/>
      <c r="I5" s="520"/>
      <c r="J5" s="521"/>
    </row>
    <row r="6" spans="1:10" ht="25.5" customHeight="1" x14ac:dyDescent="0.3">
      <c r="A6" s="490"/>
      <c r="B6" s="516"/>
      <c r="C6" s="516"/>
      <c r="D6" s="492"/>
      <c r="E6" s="240"/>
      <c r="F6" s="520"/>
      <c r="G6" s="521"/>
      <c r="H6" s="241"/>
      <c r="I6" s="520"/>
      <c r="J6" s="521"/>
    </row>
    <row r="7" spans="1:10" ht="25.5" customHeight="1" x14ac:dyDescent="0.3">
      <c r="A7" s="490"/>
      <c r="B7" s="516"/>
      <c r="C7" s="516"/>
      <c r="D7" s="492"/>
      <c r="E7" s="240"/>
      <c r="F7" s="520"/>
      <c r="G7" s="521"/>
      <c r="H7" s="241"/>
      <c r="I7" s="520"/>
      <c r="J7" s="521"/>
    </row>
    <row r="8" spans="1:10" ht="25.5" customHeight="1" x14ac:dyDescent="0.3">
      <c r="A8" s="490"/>
      <c r="B8" s="516"/>
      <c r="C8" s="516"/>
      <c r="D8" s="492"/>
      <c r="E8" s="240"/>
      <c r="F8" s="520"/>
      <c r="G8" s="521"/>
      <c r="H8" s="241"/>
      <c r="I8" s="520"/>
      <c r="J8" s="521"/>
    </row>
    <row r="9" spans="1:10" ht="25.5" customHeight="1" thickBot="1" x14ac:dyDescent="0.35">
      <c r="A9" s="517"/>
      <c r="B9" s="518"/>
      <c r="C9" s="518"/>
      <c r="D9" s="519"/>
      <c r="E9" s="242"/>
      <c r="F9" s="511"/>
      <c r="G9" s="512"/>
      <c r="H9" s="242"/>
      <c r="I9" s="511"/>
      <c r="J9" s="512"/>
    </row>
    <row r="10" spans="1:10" ht="13.5" thickBot="1" x14ac:dyDescent="0.35"/>
    <row r="11" spans="1:10" ht="15.75" customHeight="1" x14ac:dyDescent="0.3">
      <c r="A11" s="508" t="s">
        <v>95</v>
      </c>
      <c r="B11" s="509"/>
      <c r="C11" s="509"/>
      <c r="D11" s="509"/>
      <c r="E11" s="509"/>
      <c r="F11" s="508" t="s">
        <v>106</v>
      </c>
      <c r="G11" s="509"/>
      <c r="H11" s="509"/>
      <c r="I11" s="509"/>
      <c r="J11" s="510"/>
    </row>
    <row r="12" spans="1:10" ht="40.5" customHeight="1" thickBot="1" x14ac:dyDescent="0.35">
      <c r="A12" s="513"/>
      <c r="B12" s="514"/>
      <c r="C12" s="514"/>
      <c r="D12" s="514"/>
      <c r="E12" s="514"/>
      <c r="F12" s="513"/>
      <c r="G12" s="514"/>
      <c r="H12" s="514"/>
      <c r="I12" s="514"/>
      <c r="J12" s="515"/>
    </row>
    <row r="13" spans="1:10" ht="15.75" customHeight="1" thickBot="1" x14ac:dyDescent="0.35">
      <c r="J13" s="109"/>
    </row>
    <row r="14" spans="1:10" ht="15.75" customHeight="1" x14ac:dyDescent="0.3">
      <c r="A14" s="508" t="s">
        <v>111</v>
      </c>
      <c r="B14" s="509"/>
      <c r="C14" s="509"/>
      <c r="D14" s="509"/>
      <c r="E14" s="509"/>
      <c r="F14" s="508" t="s">
        <v>72</v>
      </c>
      <c r="G14" s="509"/>
      <c r="H14" s="509"/>
      <c r="I14" s="509"/>
      <c r="J14" s="510"/>
    </row>
    <row r="15" spans="1:10" ht="67.5" customHeight="1" thickBot="1" x14ac:dyDescent="0.35">
      <c r="A15" s="496"/>
      <c r="B15" s="497"/>
      <c r="C15" s="497"/>
      <c r="D15" s="497"/>
      <c r="E15" s="497"/>
      <c r="F15" s="498"/>
      <c r="G15" s="499"/>
      <c r="H15" s="499"/>
      <c r="I15" s="499"/>
      <c r="J15" s="500"/>
    </row>
    <row r="16" spans="1:10" ht="15" customHeight="1" thickBot="1" x14ac:dyDescent="0.35"/>
    <row r="17" spans="1:10" ht="15" customHeight="1" thickBot="1" x14ac:dyDescent="0.35">
      <c r="A17" s="501" t="s">
        <v>96</v>
      </c>
      <c r="B17" s="502"/>
      <c r="C17" s="502"/>
      <c r="D17" s="502"/>
      <c r="E17" s="502"/>
      <c r="F17" s="502"/>
      <c r="G17" s="502"/>
      <c r="H17" s="502"/>
      <c r="I17" s="502"/>
      <c r="J17" s="503"/>
    </row>
    <row r="18" spans="1:10" ht="15" customHeight="1" thickBot="1" x14ac:dyDescent="0.35">
      <c r="A18" s="504"/>
      <c r="B18" s="505"/>
      <c r="C18" s="505"/>
      <c r="D18" s="505"/>
      <c r="E18" s="505"/>
      <c r="F18" s="506"/>
      <c r="G18" s="506"/>
      <c r="H18" s="506"/>
      <c r="I18" s="506"/>
      <c r="J18" s="507"/>
    </row>
    <row r="19" spans="1:10" ht="15" customHeight="1" thickBot="1" x14ac:dyDescent="0.35">
      <c r="F19" s="109"/>
      <c r="G19" s="109"/>
      <c r="H19" s="109"/>
      <c r="I19" s="109"/>
    </row>
    <row r="20" spans="1:10" s="108" customFormat="1" ht="27" customHeight="1" x14ac:dyDescent="0.35">
      <c r="A20" s="239" t="s">
        <v>105</v>
      </c>
      <c r="B20" s="508" t="s">
        <v>102</v>
      </c>
      <c r="C20" s="509"/>
      <c r="D20" s="510"/>
      <c r="E20" s="508"/>
      <c r="F20" s="509"/>
      <c r="G20" s="510"/>
      <c r="H20" s="508"/>
      <c r="I20" s="509"/>
      <c r="J20" s="510"/>
    </row>
    <row r="21" spans="1:10" ht="15" customHeight="1" x14ac:dyDescent="0.3">
      <c r="A21" s="243" t="s">
        <v>97</v>
      </c>
      <c r="B21" s="483"/>
      <c r="C21" s="484"/>
      <c r="D21" s="485"/>
      <c r="E21" s="486"/>
      <c r="F21" s="484"/>
      <c r="G21" s="485"/>
      <c r="H21" s="483"/>
      <c r="I21" s="484"/>
      <c r="J21" s="485"/>
    </row>
    <row r="22" spans="1:10" ht="72.650000000000006" customHeight="1" x14ac:dyDescent="0.3">
      <c r="A22" s="244" t="s">
        <v>235</v>
      </c>
      <c r="B22" s="487"/>
      <c r="C22" s="488"/>
      <c r="D22" s="489"/>
      <c r="E22" s="490"/>
      <c r="F22" s="491"/>
      <c r="G22" s="492"/>
      <c r="H22" s="493"/>
      <c r="I22" s="494"/>
      <c r="J22" s="495"/>
    </row>
    <row r="23" spans="1:10" x14ac:dyDescent="0.3">
      <c r="A23" s="243" t="s">
        <v>98</v>
      </c>
      <c r="B23" s="245"/>
      <c r="C23" s="460"/>
      <c r="D23" s="461"/>
      <c r="E23" s="246"/>
      <c r="F23" s="247"/>
      <c r="G23" s="248"/>
      <c r="H23" s="249"/>
      <c r="I23" s="250"/>
      <c r="J23" s="248"/>
    </row>
    <row r="24" spans="1:10" ht="65.150000000000006" customHeight="1" x14ac:dyDescent="0.3">
      <c r="A24" s="243"/>
      <c r="B24" s="251"/>
      <c r="C24" s="460"/>
      <c r="D24" s="461"/>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462"/>
      <c r="C27" s="463"/>
      <c r="D27" s="464"/>
      <c r="E27" s="465"/>
      <c r="F27" s="463"/>
      <c r="G27" s="464"/>
      <c r="H27" s="462"/>
      <c r="I27" s="466"/>
      <c r="J27" s="467"/>
    </row>
    <row r="28" spans="1:10" ht="88.5" customHeight="1" x14ac:dyDescent="0.3">
      <c r="A28" s="243"/>
      <c r="B28" s="468"/>
      <c r="C28" s="469"/>
      <c r="D28" s="470"/>
      <c r="E28" s="471"/>
      <c r="F28" s="472"/>
      <c r="G28" s="473"/>
      <c r="H28" s="471"/>
      <c r="I28" s="472"/>
      <c r="J28" s="473"/>
    </row>
    <row r="29" spans="1:10" ht="13.5" thickBot="1" x14ac:dyDescent="0.35">
      <c r="A29" s="254"/>
      <c r="B29" s="474"/>
      <c r="C29" s="475"/>
      <c r="D29" s="476"/>
      <c r="E29" s="474"/>
      <c r="F29" s="475"/>
      <c r="G29" s="476"/>
      <c r="H29" s="255"/>
      <c r="I29" s="256"/>
      <c r="J29" s="257"/>
    </row>
    <row r="30" spans="1:10" ht="15" customHeight="1" x14ac:dyDescent="0.3">
      <c r="A30" s="243" t="s">
        <v>99</v>
      </c>
      <c r="B30" s="477"/>
      <c r="C30" s="478"/>
      <c r="D30" s="479"/>
      <c r="E30" s="477"/>
      <c r="F30" s="478"/>
      <c r="G30" s="479"/>
      <c r="H30" s="480"/>
      <c r="I30" s="481"/>
      <c r="J30" s="482"/>
    </row>
    <row r="31" spans="1:10" ht="26.5" thickBot="1" x14ac:dyDescent="0.35">
      <c r="A31" s="254" t="s">
        <v>244</v>
      </c>
      <c r="B31" s="454"/>
      <c r="C31" s="455"/>
      <c r="D31" s="456"/>
      <c r="E31" s="454"/>
      <c r="F31" s="455"/>
      <c r="G31" s="456"/>
      <c r="H31" s="457"/>
      <c r="I31" s="458"/>
      <c r="J31" s="45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529" t="s">
        <v>100</v>
      </c>
      <c r="B1" s="530"/>
      <c r="C1" s="530"/>
      <c r="D1" s="530"/>
      <c r="E1" s="530"/>
      <c r="F1" s="529" t="s">
        <v>101</v>
      </c>
      <c r="G1" s="530"/>
      <c r="H1" s="530"/>
      <c r="I1" s="530"/>
      <c r="J1" s="530"/>
    </row>
    <row r="2" spans="1:20" s="108" customFormat="1" ht="13.5" customHeight="1" thickBot="1" x14ac:dyDescent="0.4">
      <c r="A2" s="531" t="e">
        <f>#REF!</f>
        <v>#REF!</v>
      </c>
      <c r="B2" s="532"/>
      <c r="C2" s="532"/>
      <c r="D2" s="532"/>
      <c r="E2" s="532"/>
      <c r="F2" s="533" t="s">
        <v>94</v>
      </c>
      <c r="G2" s="534"/>
      <c r="H2" s="534"/>
      <c r="I2" s="534"/>
      <c r="J2" s="535"/>
    </row>
    <row r="3" spans="1:20" ht="15.75" customHeight="1" thickBot="1" x14ac:dyDescent="0.4">
      <c r="F3" s="107"/>
      <c r="G3" s="107"/>
      <c r="H3" s="107"/>
      <c r="I3" s="107"/>
      <c r="J3" s="107"/>
    </row>
    <row r="4" spans="1:20" ht="15" customHeight="1" x14ac:dyDescent="0.3">
      <c r="A4" s="529" t="s">
        <v>108</v>
      </c>
      <c r="B4" s="530"/>
      <c r="C4" s="530"/>
      <c r="D4" s="536"/>
      <c r="E4" s="529" t="s">
        <v>77</v>
      </c>
      <c r="F4" s="530"/>
      <c r="G4" s="536"/>
      <c r="H4" s="529" t="s">
        <v>1</v>
      </c>
      <c r="I4" s="530"/>
      <c r="J4" s="536"/>
    </row>
    <row r="5" spans="1:20" ht="29.25" customHeight="1" x14ac:dyDescent="0.3">
      <c r="A5" s="545" t="s">
        <v>126</v>
      </c>
      <c r="B5" s="546"/>
      <c r="C5" s="546"/>
      <c r="D5" s="547"/>
      <c r="E5" s="147" t="s">
        <v>41</v>
      </c>
      <c r="F5" s="537" t="s">
        <v>39</v>
      </c>
      <c r="G5" s="538"/>
      <c r="H5" s="148" t="s">
        <v>127</v>
      </c>
      <c r="I5" s="537" t="s">
        <v>28</v>
      </c>
      <c r="J5" s="538"/>
      <c r="Q5" s="584"/>
      <c r="R5" s="584"/>
      <c r="S5" s="2" t="s">
        <v>7</v>
      </c>
    </row>
    <row r="6" spans="1:20" ht="29.25" customHeight="1" x14ac:dyDescent="0.3">
      <c r="A6" s="545"/>
      <c r="B6" s="546"/>
      <c r="C6" s="546"/>
      <c r="D6" s="547"/>
      <c r="E6" s="147" t="s">
        <v>45</v>
      </c>
      <c r="F6" s="537" t="s">
        <v>54</v>
      </c>
      <c r="G6" s="538"/>
      <c r="H6" s="148"/>
      <c r="I6" s="537"/>
      <c r="J6" s="538"/>
      <c r="Q6" s="584"/>
      <c r="R6" s="584"/>
      <c r="S6" s="2" t="s">
        <v>7</v>
      </c>
      <c r="T6" s="2" t="s">
        <v>52</v>
      </c>
    </row>
    <row r="7" spans="1:20" ht="29.25" customHeight="1" x14ac:dyDescent="0.3">
      <c r="A7" s="545"/>
      <c r="B7" s="546"/>
      <c r="C7" s="546"/>
      <c r="D7" s="547"/>
      <c r="E7" s="147" t="s">
        <v>46</v>
      </c>
      <c r="F7" s="537" t="s">
        <v>66</v>
      </c>
      <c r="G7" s="538"/>
      <c r="H7" s="148" t="s">
        <v>128</v>
      </c>
      <c r="I7" s="537" t="s">
        <v>49</v>
      </c>
      <c r="J7" s="538"/>
      <c r="Q7" s="584"/>
      <c r="R7" s="584"/>
    </row>
    <row r="8" spans="1:20" ht="29.25" customHeight="1" x14ac:dyDescent="0.3">
      <c r="A8" s="545"/>
      <c r="B8" s="546"/>
      <c r="C8" s="546"/>
      <c r="D8" s="547"/>
      <c r="E8" s="147" t="s">
        <v>47</v>
      </c>
      <c r="F8" s="537" t="s">
        <v>55</v>
      </c>
      <c r="G8" s="538"/>
      <c r="H8" s="148" t="s">
        <v>129</v>
      </c>
      <c r="I8" s="537" t="s">
        <v>50</v>
      </c>
      <c r="J8" s="538"/>
      <c r="Q8" s="584"/>
      <c r="R8" s="584"/>
    </row>
    <row r="9" spans="1:20" ht="29.25" customHeight="1" x14ac:dyDescent="0.3">
      <c r="A9" s="545"/>
      <c r="B9" s="546"/>
      <c r="C9" s="546"/>
      <c r="D9" s="547"/>
      <c r="E9" s="147" t="s">
        <v>48</v>
      </c>
      <c r="F9" s="537" t="s">
        <v>56</v>
      </c>
      <c r="G9" s="538"/>
      <c r="H9" s="148" t="s">
        <v>130</v>
      </c>
      <c r="I9" s="537" t="s">
        <v>51</v>
      </c>
      <c r="J9" s="538"/>
    </row>
    <row r="10" spans="1:20" ht="29.25" customHeight="1" x14ac:dyDescent="0.3">
      <c r="A10" s="545"/>
      <c r="B10" s="546"/>
      <c r="C10" s="546"/>
      <c r="D10" s="547"/>
      <c r="E10" s="147" t="s">
        <v>53</v>
      </c>
      <c r="F10" s="537" t="s">
        <v>57</v>
      </c>
      <c r="G10" s="538"/>
      <c r="H10" s="148" t="s">
        <v>131</v>
      </c>
      <c r="I10" s="537" t="s">
        <v>60</v>
      </c>
      <c r="J10" s="538"/>
    </row>
    <row r="11" spans="1:20" ht="29.25" customHeight="1" thickBot="1" x14ac:dyDescent="0.35">
      <c r="A11" s="548"/>
      <c r="B11" s="549"/>
      <c r="C11" s="549"/>
      <c r="D11" s="550"/>
      <c r="E11" s="149" t="s">
        <v>59</v>
      </c>
      <c r="F11" s="527" t="s">
        <v>58</v>
      </c>
      <c r="G11" s="528"/>
      <c r="H11" s="149" t="s">
        <v>132</v>
      </c>
      <c r="I11" s="527" t="s">
        <v>61</v>
      </c>
      <c r="J11" s="528"/>
    </row>
    <row r="12" spans="1:20" ht="13.5" thickBot="1" x14ac:dyDescent="0.35">
      <c r="S12" s="2" t="s">
        <v>7</v>
      </c>
      <c r="T12" s="2" t="s">
        <v>62</v>
      </c>
    </row>
    <row r="13" spans="1:20" ht="15.75" customHeight="1" x14ac:dyDescent="0.3">
      <c r="A13" s="529" t="s">
        <v>95</v>
      </c>
      <c r="B13" s="530"/>
      <c r="C13" s="530"/>
      <c r="D13" s="530"/>
      <c r="E13" s="530"/>
      <c r="F13" s="529" t="s">
        <v>106</v>
      </c>
      <c r="G13" s="530"/>
      <c r="H13" s="530"/>
      <c r="I13" s="530"/>
      <c r="J13" s="536"/>
    </row>
    <row r="14" spans="1:20" ht="40.5" customHeight="1" thickBot="1" x14ac:dyDescent="0.35">
      <c r="A14" s="542" t="s">
        <v>133</v>
      </c>
      <c r="B14" s="543"/>
      <c r="C14" s="543"/>
      <c r="D14" s="543"/>
      <c r="E14" s="543"/>
      <c r="F14" s="542" t="s">
        <v>217</v>
      </c>
      <c r="G14" s="543"/>
      <c r="H14" s="543"/>
      <c r="I14" s="543"/>
      <c r="J14" s="544"/>
    </row>
    <row r="15" spans="1:20" ht="15.75" customHeight="1" thickBot="1" x14ac:dyDescent="0.35">
      <c r="J15" s="109"/>
    </row>
    <row r="16" spans="1:20" ht="15.75" customHeight="1" x14ac:dyDescent="0.3">
      <c r="A16" s="529" t="s">
        <v>111</v>
      </c>
      <c r="B16" s="530"/>
      <c r="C16" s="530"/>
      <c r="D16" s="530"/>
      <c r="E16" s="530"/>
      <c r="F16" s="529" t="s">
        <v>72</v>
      </c>
      <c r="G16" s="530"/>
      <c r="H16" s="530"/>
      <c r="I16" s="530"/>
      <c r="J16" s="536"/>
    </row>
    <row r="17" spans="1:10" ht="67.5" customHeight="1" thickBot="1" x14ac:dyDescent="0.35">
      <c r="A17" s="551"/>
      <c r="B17" s="552"/>
      <c r="C17" s="552"/>
      <c r="D17" s="552"/>
      <c r="E17" s="552"/>
      <c r="F17" s="553" t="s">
        <v>256</v>
      </c>
      <c r="G17" s="554"/>
      <c r="H17" s="554"/>
      <c r="I17" s="554"/>
      <c r="J17" s="555"/>
    </row>
    <row r="18" spans="1:10" ht="15" customHeight="1" thickBot="1" x14ac:dyDescent="0.35"/>
    <row r="19" spans="1:10" ht="15" customHeight="1" thickBot="1" x14ac:dyDescent="0.35">
      <c r="A19" s="556" t="s">
        <v>96</v>
      </c>
      <c r="B19" s="557"/>
      <c r="C19" s="557"/>
      <c r="D19" s="557"/>
      <c r="E19" s="557"/>
      <c r="F19" s="557"/>
      <c r="G19" s="557"/>
      <c r="H19" s="557"/>
      <c r="I19" s="557"/>
      <c r="J19" s="558"/>
    </row>
    <row r="20" spans="1:10" ht="15" customHeight="1" thickBot="1" x14ac:dyDescent="0.35">
      <c r="A20" s="559"/>
      <c r="B20" s="560"/>
      <c r="C20" s="560"/>
      <c r="D20" s="560"/>
      <c r="E20" s="560"/>
      <c r="F20" s="561"/>
      <c r="G20" s="561"/>
      <c r="H20" s="561"/>
      <c r="I20" s="561"/>
      <c r="J20" s="562"/>
    </row>
    <row r="21" spans="1:10" ht="15" customHeight="1" thickBot="1" x14ac:dyDescent="0.35">
      <c r="F21" s="109"/>
      <c r="G21" s="109"/>
      <c r="H21" s="109"/>
      <c r="I21" s="109"/>
    </row>
    <row r="22" spans="1:10" s="108" customFormat="1" ht="27" customHeight="1" x14ac:dyDescent="0.35">
      <c r="A22" s="127" t="s">
        <v>105</v>
      </c>
      <c r="B22" s="539" t="s">
        <v>102</v>
      </c>
      <c r="C22" s="540"/>
      <c r="D22" s="541"/>
      <c r="E22" s="539" t="s">
        <v>103</v>
      </c>
      <c r="F22" s="540"/>
      <c r="G22" s="541"/>
      <c r="H22" s="539" t="s">
        <v>104</v>
      </c>
      <c r="I22" s="540"/>
      <c r="J22" s="541"/>
    </row>
    <row r="23" spans="1:10" ht="30" customHeight="1" x14ac:dyDescent="0.3">
      <c r="A23" s="128" t="s">
        <v>97</v>
      </c>
      <c r="B23" s="545" t="s">
        <v>134</v>
      </c>
      <c r="C23" s="546"/>
      <c r="D23" s="547"/>
      <c r="E23" s="569" t="s">
        <v>135</v>
      </c>
      <c r="F23" s="570"/>
      <c r="G23" s="571"/>
      <c r="H23" s="569" t="s">
        <v>136</v>
      </c>
      <c r="I23" s="570"/>
      <c r="J23" s="571"/>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581" t="s">
        <v>262</v>
      </c>
      <c r="C28" s="582"/>
      <c r="D28" s="583"/>
      <c r="E28" s="581" t="s">
        <v>263</v>
      </c>
      <c r="F28" s="582"/>
      <c r="G28" s="583"/>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572"/>
      <c r="C30" s="573"/>
      <c r="D30" s="574"/>
      <c r="E30" s="141"/>
      <c r="F30" s="142"/>
      <c r="G30" s="143"/>
      <c r="H30" s="144"/>
      <c r="I30" s="145"/>
      <c r="J30" s="146"/>
    </row>
    <row r="31" spans="1:10" ht="15" customHeight="1" x14ac:dyDescent="0.3">
      <c r="A31" s="128" t="s">
        <v>99</v>
      </c>
      <c r="B31" s="575"/>
      <c r="C31" s="576"/>
      <c r="D31" s="577"/>
      <c r="E31" s="575"/>
      <c r="F31" s="576"/>
      <c r="G31" s="577"/>
      <c r="H31" s="578"/>
      <c r="I31" s="579"/>
      <c r="J31" s="580"/>
    </row>
    <row r="32" spans="1:10" ht="13.5" thickBot="1" x14ac:dyDescent="0.35">
      <c r="A32" s="140" t="s">
        <v>121</v>
      </c>
      <c r="B32" s="563" t="s">
        <v>122</v>
      </c>
      <c r="C32" s="564"/>
      <c r="D32" s="565"/>
      <c r="E32" s="563" t="s">
        <v>123</v>
      </c>
      <c r="F32" s="564"/>
      <c r="G32" s="565"/>
      <c r="H32" s="566"/>
      <c r="I32" s="567"/>
      <c r="J32" s="568"/>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631" t="s">
        <v>100</v>
      </c>
      <c r="B1" s="632"/>
      <c r="C1" s="632"/>
      <c r="D1" s="632"/>
      <c r="E1" s="632"/>
      <c r="F1" s="631" t="s">
        <v>101</v>
      </c>
      <c r="G1" s="632"/>
      <c r="H1" s="632"/>
      <c r="I1" s="632"/>
      <c r="J1" s="632"/>
    </row>
    <row r="2" spans="1:22" s="108" customFormat="1" ht="13.5" customHeight="1" thickBot="1" x14ac:dyDescent="0.4">
      <c r="A2" s="659" t="e">
        <f>Programme_PSI!#REF!</f>
        <v>#REF!</v>
      </c>
      <c r="B2" s="660"/>
      <c r="C2" s="660"/>
      <c r="D2" s="660"/>
      <c r="E2" s="660"/>
      <c r="F2" s="661" t="s">
        <v>230</v>
      </c>
      <c r="G2" s="662"/>
      <c r="H2" s="662"/>
      <c r="I2" s="662"/>
      <c r="J2" s="663"/>
    </row>
    <row r="3" spans="1:22" ht="15.75" customHeight="1" thickBot="1" x14ac:dyDescent="0.4">
      <c r="F3" s="107"/>
      <c r="G3" s="107"/>
      <c r="H3" s="107"/>
      <c r="I3" s="107"/>
      <c r="J3" s="107"/>
    </row>
    <row r="4" spans="1:22" ht="15" customHeight="1" x14ac:dyDescent="0.3">
      <c r="A4" s="631" t="s">
        <v>108</v>
      </c>
      <c r="B4" s="632"/>
      <c r="C4" s="632"/>
      <c r="D4" s="633"/>
      <c r="E4" s="631" t="s">
        <v>77</v>
      </c>
      <c r="F4" s="632"/>
      <c r="G4" s="633"/>
      <c r="H4" s="631" t="s">
        <v>1</v>
      </c>
      <c r="I4" s="632"/>
      <c r="J4" s="633"/>
    </row>
    <row r="5" spans="1:22" ht="29.25" customHeight="1" x14ac:dyDescent="0.3">
      <c r="A5" s="616"/>
      <c r="B5" s="617"/>
      <c r="C5" s="617"/>
      <c r="D5" s="618"/>
      <c r="E5" s="208"/>
      <c r="F5" s="657"/>
      <c r="G5" s="658"/>
      <c r="H5" s="209"/>
      <c r="I5" s="657"/>
      <c r="J5" s="658"/>
    </row>
    <row r="6" spans="1:22" ht="29.25" customHeight="1" x14ac:dyDescent="0.3">
      <c r="A6" s="616"/>
      <c r="B6" s="617"/>
      <c r="C6" s="617"/>
      <c r="D6" s="618"/>
      <c r="E6" s="208" t="s">
        <v>43</v>
      </c>
      <c r="F6" s="657" t="s">
        <v>14</v>
      </c>
      <c r="G6" s="658" t="str">
        <f>CONCATENATE(E6,".SF1")</f>
        <v>Res1.C4.SF1</v>
      </c>
      <c r="H6" s="209" t="s">
        <v>42</v>
      </c>
      <c r="I6" s="657"/>
      <c r="J6" s="658"/>
    </row>
    <row r="7" spans="1:22" ht="29.25" customHeight="1" x14ac:dyDescent="0.3">
      <c r="A7" s="616"/>
      <c r="B7" s="617"/>
      <c r="C7" s="617"/>
      <c r="D7" s="618"/>
      <c r="E7" s="208" t="s">
        <v>64</v>
      </c>
      <c r="F7" s="657" t="s">
        <v>29</v>
      </c>
      <c r="G7" s="658" t="str">
        <f>CONCATENATE(E7,".SF1")</f>
        <v>Con.C2.SF1</v>
      </c>
      <c r="H7" s="209" t="s">
        <v>21</v>
      </c>
      <c r="I7" s="657"/>
      <c r="J7" s="658"/>
    </row>
    <row r="8" spans="1:22" ht="29.25" customHeight="1" x14ac:dyDescent="0.35">
      <c r="A8" s="616"/>
      <c r="B8" s="617"/>
      <c r="C8" s="617"/>
      <c r="D8" s="618"/>
      <c r="E8" s="208"/>
      <c r="F8" s="657"/>
      <c r="G8" s="658"/>
      <c r="H8" s="209"/>
      <c r="I8" s="657"/>
      <c r="J8" s="658"/>
      <c r="O8" s="179" t="s">
        <v>67</v>
      </c>
      <c r="P8" s="180"/>
      <c r="Q8" s="181"/>
      <c r="R8" s="180"/>
      <c r="S8" s="181"/>
      <c r="T8" s="182"/>
      <c r="U8" s="183"/>
      <c r="V8" s="183"/>
    </row>
    <row r="9" spans="1:22" ht="29.25" customHeight="1" x14ac:dyDescent="0.35">
      <c r="A9" s="616"/>
      <c r="B9" s="617"/>
      <c r="C9" s="617"/>
      <c r="D9" s="618"/>
      <c r="E9" s="208"/>
      <c r="F9" s="657"/>
      <c r="G9" s="658"/>
      <c r="H9" s="209"/>
      <c r="I9" s="657"/>
      <c r="J9" s="658"/>
      <c r="O9" s="184"/>
      <c r="P9" s="185" t="s">
        <v>43</v>
      </c>
      <c r="Q9" s="185" t="s">
        <v>14</v>
      </c>
      <c r="R9" s="185" t="str">
        <f>CONCATENATE(P9,".SF1")</f>
        <v>Res1.C4.SF1</v>
      </c>
      <c r="S9" s="186" t="s">
        <v>42</v>
      </c>
      <c r="T9" s="187"/>
      <c r="U9" s="187" t="s">
        <v>7</v>
      </c>
      <c r="V9" s="188" t="s">
        <v>44</v>
      </c>
    </row>
    <row r="10" spans="1:22" ht="29.25" customHeight="1" x14ac:dyDescent="0.35">
      <c r="A10" s="616"/>
      <c r="B10" s="617"/>
      <c r="C10" s="617"/>
      <c r="D10" s="618"/>
      <c r="E10" s="208"/>
      <c r="F10" s="657"/>
      <c r="G10" s="658"/>
      <c r="H10" s="209"/>
      <c r="I10" s="657"/>
      <c r="J10" s="658"/>
      <c r="O10" s="184"/>
      <c r="P10" s="185" t="s">
        <v>64</v>
      </c>
      <c r="Q10" s="185" t="s">
        <v>29</v>
      </c>
      <c r="R10" s="185" t="str">
        <f>CONCATENATE(P10,".SF1")</f>
        <v>Con.C2.SF1</v>
      </c>
      <c r="S10" s="186" t="s">
        <v>21</v>
      </c>
      <c r="T10" s="187"/>
      <c r="U10" s="187" t="s">
        <v>6</v>
      </c>
      <c r="V10" s="188" t="s">
        <v>63</v>
      </c>
    </row>
    <row r="11" spans="1:22" ht="29.25" customHeight="1" thickBot="1" x14ac:dyDescent="0.35">
      <c r="A11" s="654"/>
      <c r="B11" s="655"/>
      <c r="C11" s="655"/>
      <c r="D11" s="656"/>
      <c r="E11" s="210"/>
      <c r="F11" s="649"/>
      <c r="G11" s="650"/>
      <c r="H11" s="210"/>
      <c r="I11" s="649"/>
      <c r="J11" s="650"/>
    </row>
    <row r="12" spans="1:22" ht="13.5" thickBot="1" x14ac:dyDescent="0.35"/>
    <row r="13" spans="1:22" ht="15.75" customHeight="1" x14ac:dyDescent="0.3">
      <c r="A13" s="631" t="s">
        <v>95</v>
      </c>
      <c r="B13" s="632"/>
      <c r="C13" s="632"/>
      <c r="D13" s="632"/>
      <c r="E13" s="632"/>
      <c r="F13" s="631" t="s">
        <v>106</v>
      </c>
      <c r="G13" s="632"/>
      <c r="H13" s="632"/>
      <c r="I13" s="632"/>
      <c r="J13" s="633"/>
    </row>
    <row r="14" spans="1:22" ht="40.5" customHeight="1" thickBot="1" x14ac:dyDescent="0.35">
      <c r="A14" s="651"/>
      <c r="B14" s="652"/>
      <c r="C14" s="652"/>
      <c r="D14" s="652"/>
      <c r="E14" s="652"/>
      <c r="F14" s="651"/>
      <c r="G14" s="652"/>
      <c r="H14" s="652"/>
      <c r="I14" s="652"/>
      <c r="J14" s="653"/>
    </row>
    <row r="15" spans="1:22" ht="15.75" customHeight="1" thickBot="1" x14ac:dyDescent="0.35">
      <c r="J15" s="109"/>
    </row>
    <row r="16" spans="1:22" ht="15.75" customHeight="1" x14ac:dyDescent="0.3">
      <c r="A16" s="631" t="s">
        <v>111</v>
      </c>
      <c r="B16" s="632"/>
      <c r="C16" s="632"/>
      <c r="D16" s="632"/>
      <c r="E16" s="632"/>
      <c r="F16" s="631" t="s">
        <v>72</v>
      </c>
      <c r="G16" s="632"/>
      <c r="H16" s="632"/>
      <c r="I16" s="632"/>
      <c r="J16" s="633"/>
    </row>
    <row r="17" spans="1:10" ht="67.5" customHeight="1" thickBot="1" x14ac:dyDescent="0.35">
      <c r="A17" s="634"/>
      <c r="B17" s="635"/>
      <c r="C17" s="635"/>
      <c r="D17" s="635"/>
      <c r="E17" s="635"/>
      <c r="F17" s="636"/>
      <c r="G17" s="637"/>
      <c r="H17" s="637"/>
      <c r="I17" s="637"/>
      <c r="J17" s="638"/>
    </row>
    <row r="18" spans="1:10" ht="15" customHeight="1" thickBot="1" x14ac:dyDescent="0.35"/>
    <row r="19" spans="1:10" ht="15" customHeight="1" thickBot="1" x14ac:dyDescent="0.35">
      <c r="A19" s="639" t="s">
        <v>96</v>
      </c>
      <c r="B19" s="640"/>
      <c r="C19" s="640"/>
      <c r="D19" s="640"/>
      <c r="E19" s="640"/>
      <c r="F19" s="640"/>
      <c r="G19" s="640"/>
      <c r="H19" s="640"/>
      <c r="I19" s="640"/>
      <c r="J19" s="641"/>
    </row>
    <row r="20" spans="1:10" ht="15" customHeight="1" thickBot="1" x14ac:dyDescent="0.35">
      <c r="A20" s="645"/>
      <c r="B20" s="646"/>
      <c r="C20" s="646"/>
      <c r="D20" s="646"/>
      <c r="E20" s="646"/>
      <c r="F20" s="647"/>
      <c r="G20" s="647"/>
      <c r="H20" s="647"/>
      <c r="I20" s="647"/>
      <c r="J20" s="648"/>
    </row>
    <row r="21" spans="1:10" ht="15" customHeight="1" thickBot="1" x14ac:dyDescent="0.35">
      <c r="F21" s="109"/>
      <c r="G21" s="109"/>
      <c r="H21" s="109"/>
      <c r="I21" s="109"/>
    </row>
    <row r="22" spans="1:10" s="108" customFormat="1" ht="27" customHeight="1" x14ac:dyDescent="0.35">
      <c r="A22" s="207" t="s">
        <v>105</v>
      </c>
      <c r="B22" s="642" t="s">
        <v>102</v>
      </c>
      <c r="C22" s="643"/>
      <c r="D22" s="644"/>
      <c r="E22" s="642" t="s">
        <v>103</v>
      </c>
      <c r="F22" s="643"/>
      <c r="G22" s="644"/>
      <c r="H22" s="642" t="s">
        <v>104</v>
      </c>
      <c r="I22" s="643"/>
      <c r="J22" s="644"/>
    </row>
    <row r="23" spans="1:10" ht="30" customHeight="1" x14ac:dyDescent="0.3">
      <c r="A23" s="211" t="s">
        <v>97</v>
      </c>
      <c r="B23" s="616" t="s">
        <v>221</v>
      </c>
      <c r="C23" s="617"/>
      <c r="D23" s="618"/>
      <c r="E23" s="619" t="s">
        <v>222</v>
      </c>
      <c r="F23" s="620"/>
      <c r="G23" s="621"/>
      <c r="H23" s="619" t="s">
        <v>223</v>
      </c>
      <c r="I23" s="620"/>
      <c r="J23" s="621"/>
    </row>
    <row r="24" spans="1:10" x14ac:dyDescent="0.3">
      <c r="A24" s="211" t="s">
        <v>98</v>
      </c>
      <c r="B24" s="594" t="s">
        <v>219</v>
      </c>
      <c r="C24" s="595"/>
      <c r="D24" s="596"/>
      <c r="E24" s="215"/>
      <c r="F24" s="213"/>
      <c r="G24" s="216"/>
      <c r="H24" s="217"/>
      <c r="I24" s="218"/>
      <c r="J24" s="216"/>
    </row>
    <row r="25" spans="1:10" ht="39" customHeight="1" x14ac:dyDescent="0.3">
      <c r="A25" s="211"/>
      <c r="B25" s="212" t="s">
        <v>220</v>
      </c>
      <c r="C25" s="213"/>
      <c r="D25" s="214"/>
      <c r="E25" s="612" t="s">
        <v>224</v>
      </c>
      <c r="F25" s="613"/>
      <c r="G25" s="614"/>
      <c r="H25" s="215"/>
      <c r="I25" s="213"/>
      <c r="J25" s="216"/>
    </row>
    <row r="26" spans="1:10" x14ac:dyDescent="0.3">
      <c r="A26" s="211"/>
      <c r="B26" s="597" t="s">
        <v>225</v>
      </c>
      <c r="C26" s="598"/>
      <c r="D26" s="599"/>
      <c r="E26" s="600" t="s">
        <v>226</v>
      </c>
      <c r="F26" s="601"/>
      <c r="G26" s="602"/>
      <c r="H26" s="600" t="s">
        <v>227</v>
      </c>
      <c r="I26" s="601"/>
      <c r="J26" s="602"/>
    </row>
    <row r="27" spans="1:10" ht="13.5" thickBot="1" x14ac:dyDescent="0.35">
      <c r="A27" s="211"/>
      <c r="B27" s="212"/>
      <c r="C27" s="213"/>
      <c r="D27" s="214"/>
      <c r="E27" s="215"/>
      <c r="F27" s="213"/>
      <c r="G27" s="214"/>
      <c r="H27" s="215"/>
      <c r="I27" s="213"/>
      <c r="J27" s="214"/>
    </row>
    <row r="28" spans="1:10" ht="45" customHeight="1" x14ac:dyDescent="0.3">
      <c r="A28" s="219"/>
      <c r="B28" s="603" t="s">
        <v>232</v>
      </c>
      <c r="C28" s="604"/>
      <c r="D28" s="605"/>
      <c r="E28" s="615" t="s">
        <v>225</v>
      </c>
      <c r="F28" s="604"/>
      <c r="G28" s="605"/>
      <c r="H28" s="591"/>
      <c r="I28" s="592"/>
      <c r="J28" s="593"/>
    </row>
    <row r="29" spans="1:10" ht="14.5" customHeight="1" x14ac:dyDescent="0.3">
      <c r="A29" s="211"/>
      <c r="B29" s="609" t="s">
        <v>231</v>
      </c>
      <c r="C29" s="610"/>
      <c r="D29" s="611"/>
      <c r="E29" s="215"/>
      <c r="F29" s="213"/>
      <c r="G29" s="214"/>
      <c r="H29" s="215"/>
      <c r="I29" s="213"/>
      <c r="J29" s="214"/>
    </row>
    <row r="30" spans="1:10" ht="14.5" customHeight="1" x14ac:dyDescent="0.3">
      <c r="A30" s="211"/>
      <c r="B30" s="609" t="s">
        <v>228</v>
      </c>
      <c r="C30" s="610"/>
      <c r="D30" s="611"/>
      <c r="E30" s="215"/>
      <c r="F30" s="213"/>
      <c r="G30" s="214"/>
      <c r="H30" s="215"/>
      <c r="I30" s="213"/>
      <c r="J30" s="214"/>
    </row>
    <row r="31" spans="1:10" ht="14.5" customHeight="1" x14ac:dyDescent="0.3">
      <c r="A31" s="211"/>
      <c r="B31" s="606" t="s">
        <v>233</v>
      </c>
      <c r="C31" s="610"/>
      <c r="D31" s="611"/>
      <c r="E31" s="215"/>
      <c r="F31" s="213"/>
      <c r="G31" s="214"/>
      <c r="H31" s="215"/>
      <c r="I31" s="213"/>
      <c r="J31" s="214"/>
    </row>
    <row r="32" spans="1:10" ht="26.15" customHeight="1" x14ac:dyDescent="0.3">
      <c r="A32" s="211"/>
      <c r="B32" s="606" t="s">
        <v>229</v>
      </c>
      <c r="C32" s="607"/>
      <c r="D32" s="608"/>
      <c r="E32" s="215"/>
      <c r="F32" s="213"/>
      <c r="G32" s="214"/>
      <c r="H32" s="215"/>
      <c r="I32" s="213"/>
      <c r="J32" s="214"/>
    </row>
    <row r="33" spans="1:10" ht="13.5" thickBot="1" x14ac:dyDescent="0.35">
      <c r="A33" s="220"/>
      <c r="B33" s="622"/>
      <c r="C33" s="623"/>
      <c r="D33" s="624"/>
      <c r="E33" s="224"/>
      <c r="F33" s="225"/>
      <c r="G33" s="226"/>
      <c r="H33" s="221"/>
      <c r="I33" s="222"/>
      <c r="J33" s="223"/>
    </row>
    <row r="34" spans="1:10" ht="15" customHeight="1" x14ac:dyDescent="0.3">
      <c r="A34" s="211" t="s">
        <v>99</v>
      </c>
      <c r="B34" s="625"/>
      <c r="C34" s="626"/>
      <c r="D34" s="627"/>
      <c r="E34" s="625"/>
      <c r="F34" s="626"/>
      <c r="G34" s="627"/>
      <c r="H34" s="628"/>
      <c r="I34" s="629"/>
      <c r="J34" s="630"/>
    </row>
    <row r="35" spans="1:10" ht="13.5" thickBot="1" x14ac:dyDescent="0.35">
      <c r="A35" s="220" t="s">
        <v>121</v>
      </c>
      <c r="B35" s="585"/>
      <c r="C35" s="586"/>
      <c r="D35" s="587"/>
      <c r="E35" s="585"/>
      <c r="F35" s="586"/>
      <c r="G35" s="587"/>
      <c r="H35" s="588"/>
      <c r="I35" s="589"/>
      <c r="J35" s="59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2021_2022</vt:lpstr>
      <vt:lpstr>TRI_Semestre</vt:lpstr>
      <vt:lpstr>Programmes</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2022-04-02T13:19:26Z</dcterms:modified>
</cp:coreProperties>
</file>